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eumzsRm84E3B+hD1XlhYiINUvYQCIjNeWqTHviccs0vCyQTQOijHcbzKzXEBPh63iaKcfy7tCYvAxpZqH1VCbQ==" workbookSaltValue="nNOolBUHpo2HnCDTb+tqug==" workbookSpinCount="100000" lockStructure="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K6" i="1" l="1"/>
  <c r="J6" i="1"/>
  <c r="A7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L6" i="1" l="1"/>
  <c r="J32" i="1"/>
  <c r="K32" i="1" l="1"/>
  <c r="L32" i="1" s="1"/>
  <c r="K43" i="1" l="1"/>
  <c r="J29" i="1"/>
  <c r="J43" i="1" l="1"/>
  <c r="L43" i="1" s="1"/>
  <c r="K17" i="1" l="1"/>
  <c r="J17" i="1" l="1"/>
  <c r="L17" i="1" s="1"/>
  <c r="J44" i="1"/>
  <c r="J7" i="1"/>
  <c r="J36" i="1" l="1"/>
  <c r="J37" i="1"/>
  <c r="J38" i="1"/>
  <c r="K39" i="1"/>
  <c r="K40" i="1"/>
  <c r="J41" i="1"/>
  <c r="J42" i="1"/>
  <c r="K45" i="1"/>
  <c r="K46" i="1"/>
  <c r="K35" i="1"/>
  <c r="K19" i="1"/>
  <c r="J20" i="1"/>
  <c r="J21" i="1"/>
  <c r="J22" i="1"/>
  <c r="K23" i="1"/>
  <c r="K24" i="1"/>
  <c r="K25" i="1"/>
  <c r="K26" i="1"/>
  <c r="K27" i="1"/>
  <c r="J28" i="1"/>
  <c r="K29" i="1"/>
  <c r="K30" i="1"/>
  <c r="K31" i="1"/>
  <c r="J33" i="1"/>
  <c r="J34" i="1"/>
  <c r="J18" i="1"/>
  <c r="J16" i="1"/>
  <c r="J14" i="1"/>
  <c r="K15" i="1"/>
  <c r="K16" i="1"/>
  <c r="K7" i="1"/>
  <c r="K18" i="1" l="1"/>
  <c r="L16" i="1"/>
  <c r="J30" i="1"/>
  <c r="L30" i="1" s="1"/>
  <c r="J45" i="1"/>
  <c r="L45" i="1" s="1"/>
  <c r="J19" i="1"/>
  <c r="J39" i="1"/>
  <c r="L39" i="1" s="1"/>
  <c r="K14" i="1"/>
  <c r="J31" i="1"/>
  <c r="L31" i="1" s="1"/>
  <c r="J40" i="1"/>
  <c r="L40" i="1" s="1"/>
  <c r="J27" i="1"/>
  <c r="L27" i="1" s="1"/>
  <c r="K44" i="1"/>
  <c r="L44" i="1" s="1"/>
  <c r="L29" i="1"/>
  <c r="J26" i="1"/>
  <c r="L26" i="1" s="1"/>
  <c r="K38" i="1"/>
  <c r="L38" i="1" s="1"/>
  <c r="J25" i="1"/>
  <c r="L25" i="1" s="1"/>
  <c r="L46" i="1"/>
  <c r="K37" i="1"/>
  <c r="L37" i="1" s="1"/>
  <c r="K34" i="1"/>
  <c r="L34" i="1" s="1"/>
  <c r="K22" i="1"/>
  <c r="L22" i="1" s="1"/>
  <c r="K33" i="1"/>
  <c r="L33" i="1" s="1"/>
  <c r="K21" i="1"/>
  <c r="L21" i="1" s="1"/>
  <c r="J35" i="1"/>
  <c r="L35" i="1" s="1"/>
  <c r="K36" i="1"/>
  <c r="L36" i="1" s="1"/>
  <c r="L7" i="1"/>
  <c r="J15" i="1"/>
  <c r="L15" i="1" s="1"/>
  <c r="J24" i="1"/>
  <c r="L24" i="1" s="1"/>
  <c r="K20" i="1"/>
  <c r="L20" i="1" s="1"/>
  <c r="K42" i="1"/>
  <c r="L42" i="1" s="1"/>
  <c r="K28" i="1"/>
  <c r="L28" i="1" s="1"/>
  <c r="J23" i="1"/>
  <c r="L23" i="1" s="1"/>
  <c r="K41" i="1"/>
  <c r="L41" i="1" s="1"/>
  <c r="K47" i="1" l="1"/>
  <c r="K54" i="1" s="1"/>
  <c r="J47" i="1"/>
  <c r="J54" i="1" s="1"/>
  <c r="L18" i="1"/>
  <c r="L14" i="1"/>
  <c r="L19" i="1"/>
  <c r="L47" i="1" l="1"/>
  <c r="L54" i="1" s="1"/>
</calcChain>
</file>

<file path=xl/sharedStrings.xml><?xml version="1.0" encoding="utf-8"?>
<sst xmlns="http://schemas.openxmlformats.org/spreadsheetml/2006/main" count="207" uniqueCount="98">
  <si>
    <t xml:space="preserve">No. </t>
  </si>
  <si>
    <t xml:space="preserve">Codigo de empleado </t>
  </si>
  <si>
    <t xml:space="preserve">No. de Contrato </t>
  </si>
  <si>
    <t xml:space="preserve">Titulo del Jornal </t>
  </si>
  <si>
    <t xml:space="preserve">Empleado </t>
  </si>
  <si>
    <t xml:space="preserve">Jornal </t>
  </si>
  <si>
    <t>Renglon 033</t>
  </si>
  <si>
    <t>LÍQUIDO A RECIBIR</t>
  </si>
  <si>
    <t>COMPLEMENTO
SALARIO</t>
  </si>
  <si>
    <t>Estación Acuática</t>
  </si>
  <si>
    <t>Peón Vigilante V</t>
  </si>
  <si>
    <t>Km 22</t>
  </si>
  <si>
    <t>TOTAL</t>
  </si>
  <si>
    <t xml:space="preserve">Ubicación </t>
  </si>
  <si>
    <t>Peón</t>
  </si>
  <si>
    <t>peón</t>
  </si>
  <si>
    <t>55-2022-031-AMSA</t>
  </si>
  <si>
    <t>Teodoro Quexel Lopez</t>
  </si>
  <si>
    <t>75-2022-031-AMSA</t>
  </si>
  <si>
    <t>Edie Stuardo García Velásquez</t>
  </si>
  <si>
    <t>76-2022-031-AMSA</t>
  </si>
  <si>
    <t>Carlos Humberto Gatica González</t>
  </si>
  <si>
    <t>78-2022-031-AMSA</t>
  </si>
  <si>
    <t>KM 22</t>
  </si>
  <si>
    <t>Orlando Estuardo Gomez Murga</t>
  </si>
  <si>
    <t>79-2022-031-AMSA</t>
  </si>
  <si>
    <t>Jardinero II</t>
  </si>
  <si>
    <t>Vilmer Jimenez Choma</t>
  </si>
  <si>
    <t>80-2022-031-AMSA</t>
  </si>
  <si>
    <t>Estuardo Bernabe López Chávez</t>
  </si>
  <si>
    <t>81-2022-031-AMSA</t>
  </si>
  <si>
    <t>km 22</t>
  </si>
  <si>
    <t>Roberto Romero Peralta</t>
  </si>
  <si>
    <t>82-2022-031-AMSA</t>
  </si>
  <si>
    <t>Fidencio Monge Pérez</t>
  </si>
  <si>
    <t>83-2022-031-AMSA</t>
  </si>
  <si>
    <t>Basilio Ordoñez Lares</t>
  </si>
  <si>
    <t>84-2022-031-AMSA</t>
  </si>
  <si>
    <t xml:space="preserve">Forestal </t>
  </si>
  <si>
    <t>Esvin Leonel Rivera Pineda</t>
  </si>
  <si>
    <t>85-2022-031-AMSA</t>
  </si>
  <si>
    <t>José Alberto Rucal</t>
  </si>
  <si>
    <t>86-2022-031-AMSA</t>
  </si>
  <si>
    <t>Emilio Taque Carranza</t>
  </si>
  <si>
    <t>87-2022-031-AMSA</t>
  </si>
  <si>
    <t>Rigoberto de Jesús Osorio Morataya</t>
  </si>
  <si>
    <t>88-2022-031-AMSA</t>
  </si>
  <si>
    <t>Víctor Manuel López Rodríguez</t>
  </si>
  <si>
    <t>92-2022-031-AMSA</t>
  </si>
  <si>
    <t>Sotero Chocón Vargas</t>
  </si>
  <si>
    <t>94-2022-031-AMSA</t>
  </si>
  <si>
    <t>Antonio Coy Hernandez</t>
  </si>
  <si>
    <t>95-2022-031-AMSA</t>
  </si>
  <si>
    <t>Vitelio Catalan Ovando</t>
  </si>
  <si>
    <t>96-2022-031-AMSA</t>
  </si>
  <si>
    <t>Hector Adelson Zepeda Coj</t>
  </si>
  <si>
    <t>98-2022-031-AMSA</t>
  </si>
  <si>
    <t>Carlos Eligio Cun Perea</t>
  </si>
  <si>
    <t>99-2022-031-AMSA</t>
  </si>
  <si>
    <t>Gabriel de Jesús Morales Pineda</t>
  </si>
  <si>
    <t>100-2022-031-AMSA</t>
  </si>
  <si>
    <t>Adan Crispín</t>
  </si>
  <si>
    <t>101-2022-031-AMSA</t>
  </si>
  <si>
    <t>Fredy Leonidas Domínguez Ortiz</t>
  </si>
  <si>
    <t>102-2022-031-AMSA</t>
  </si>
  <si>
    <t>Vicente Orlando Escobar Estupe</t>
  </si>
  <si>
    <t>103-2022-031-AMSA</t>
  </si>
  <si>
    <t xml:space="preserve">Lesbin  Asbel Sántizo Dávila </t>
  </si>
  <si>
    <t>104-2022-031-AMSA</t>
  </si>
  <si>
    <t>Neri Antonio Hernández Osorio</t>
  </si>
  <si>
    <t>105-2022-031-AMSA</t>
  </si>
  <si>
    <t>Edgar Rolando Cruz Pineda</t>
  </si>
  <si>
    <t>107-2022-031-AMSA</t>
  </si>
  <si>
    <t>Mauro Romero González Quezada</t>
  </si>
  <si>
    <t>108-2022-031-AMSA</t>
  </si>
  <si>
    <t>Julio Roberto Martínez Aguilar</t>
  </si>
  <si>
    <t>110-2022-031-AMSA</t>
  </si>
  <si>
    <t xml:space="preserve">Juan Pablo Lemus Corado </t>
  </si>
  <si>
    <t>113-2022-031-AMSA</t>
  </si>
  <si>
    <t xml:space="preserve">Wilson Ivan Chacon Peralta </t>
  </si>
  <si>
    <t>112-2022-031-AMSA</t>
  </si>
  <si>
    <t xml:space="preserve">Jardinero II </t>
  </si>
  <si>
    <t xml:space="preserve">Melbi Ediberto Catalan Ovando </t>
  </si>
  <si>
    <t xml:space="preserve">Aguinaldo </t>
  </si>
  <si>
    <t xml:space="preserve">Bono vacacional </t>
  </si>
  <si>
    <t>Nazario Hernández Osorio</t>
  </si>
  <si>
    <t>10-2022-031-AMSA</t>
  </si>
  <si>
    <t xml:space="preserve">Dias laborados </t>
  </si>
  <si>
    <t>29</t>
  </si>
  <si>
    <t>109-2022-031-AMSA</t>
  </si>
  <si>
    <t>Francisco Javier Rivera Orellana</t>
  </si>
  <si>
    <t>28</t>
  </si>
  <si>
    <t xml:space="preserve">Rayner Ovidio Osorio Peralta </t>
  </si>
  <si>
    <t>114-2022-031-AMSA</t>
  </si>
  <si>
    <t>11-2022-031-AMSA</t>
  </si>
  <si>
    <t>Candido Samayoa y Samayoa</t>
  </si>
  <si>
    <t>ENERO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</si>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</sst>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entury Gothic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49" fontId="0" fillId="0" borderId="0" xfId="0" applyNumberForma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49" fontId="0" fillId="0" borderId="0" xfId="0" applyNumberForma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/>
      <protection hidden="1"/>
    </xf>
    <xf numFmtId="0" fontId="3" fillId="0" borderId="9" xfId="0" applyFont="1" applyFill="1" applyBorder="1" applyAlignment="1" applyProtection="1">
      <alignment horizontal="center"/>
      <protection hidden="1"/>
    </xf>
    <xf numFmtId="0" fontId="11" fillId="0" borderId="9" xfId="2" applyFont="1" applyFill="1" applyBorder="1" applyAlignment="1" applyProtection="1">
      <alignment horizontal="center" vertical="center"/>
      <protection hidden="1"/>
    </xf>
    <xf numFmtId="0" fontId="7" fillId="0" borderId="9" xfId="2" applyFont="1" applyFill="1" applyBorder="1" applyAlignment="1" applyProtection="1">
      <alignment horizontal="center" vertical="center"/>
      <protection hidden="1"/>
    </xf>
    <xf numFmtId="44" fontId="7" fillId="0" borderId="9" xfId="1" applyFont="1" applyFill="1" applyBorder="1" applyAlignment="1" applyProtection="1">
      <alignment horizontal="center" vertical="center"/>
      <protection hidden="1"/>
    </xf>
    <xf numFmtId="2" fontId="4" fillId="0" borderId="9" xfId="0" applyNumberFormat="1" applyFont="1" applyFill="1" applyBorder="1" applyAlignment="1" applyProtection="1">
      <alignment horizontal="center"/>
      <protection hidden="1"/>
    </xf>
    <xf numFmtId="49" fontId="4" fillId="0" borderId="9" xfId="0" applyNumberFormat="1" applyFont="1" applyFill="1" applyBorder="1" applyAlignment="1" applyProtection="1">
      <alignment horizontal="center"/>
      <protection hidden="1"/>
    </xf>
    <xf numFmtId="164" fontId="4" fillId="0" borderId="9" xfId="0" applyNumberFormat="1" applyFont="1" applyFill="1" applyBorder="1" applyProtection="1">
      <protection hidden="1"/>
    </xf>
    <xf numFmtId="44" fontId="4" fillId="2" borderId="9" xfId="0" applyNumberFormat="1" applyFont="1" applyFill="1" applyBorder="1" applyProtection="1"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7" fillId="0" borderId="0" xfId="2" applyFont="1" applyFill="1" applyBorder="1" applyAlignment="1" applyProtection="1">
      <alignment horizontal="center" vertical="center"/>
      <protection hidden="1"/>
    </xf>
    <xf numFmtId="44" fontId="7" fillId="0" borderId="0" xfId="1" applyFont="1" applyFill="1" applyBorder="1" applyAlignment="1" applyProtection="1">
      <alignment horizontal="center" vertical="center"/>
      <protection hidden="1"/>
    </xf>
    <xf numFmtId="2" fontId="4" fillId="0" borderId="0" xfId="0" applyNumberFormat="1" applyFont="1" applyFill="1" applyBorder="1" applyAlignment="1" applyProtection="1">
      <alignment horizontal="center"/>
      <protection hidden="1"/>
    </xf>
    <xf numFmtId="49" fontId="4" fillId="0" borderId="0" xfId="0" applyNumberFormat="1" applyFont="1" applyFill="1" applyBorder="1" applyAlignment="1" applyProtection="1">
      <alignment horizontal="center"/>
      <protection hidden="1"/>
    </xf>
    <xf numFmtId="164" fontId="4" fillId="0" borderId="0" xfId="0" applyNumberFormat="1" applyFont="1" applyFill="1" applyBorder="1" applyProtection="1">
      <protection hidden="1"/>
    </xf>
    <xf numFmtId="44" fontId="4" fillId="0" borderId="0" xfId="0" applyNumberFormat="1" applyFont="1" applyFill="1" applyBorder="1" applyProtection="1"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4" fillId="0" borderId="8" xfId="0" applyFont="1" applyFill="1" applyBorder="1" applyAlignment="1" applyProtection="1">
      <alignment horizontal="center"/>
      <protection hidden="1"/>
    </xf>
    <xf numFmtId="49" fontId="7" fillId="3" borderId="8" xfId="2" applyNumberFormat="1" applyFont="1" applyFill="1" applyBorder="1" applyAlignment="1" applyProtection="1">
      <alignment horizontal="center" vertical="center"/>
      <protection hidden="1"/>
    </xf>
    <xf numFmtId="0" fontId="7" fillId="0" borderId="8" xfId="2" applyFont="1" applyFill="1" applyBorder="1" applyAlignment="1" applyProtection="1">
      <alignment horizontal="center" vertical="center"/>
      <protection hidden="1"/>
    </xf>
    <xf numFmtId="0" fontId="7" fillId="0" borderId="8" xfId="3" applyFont="1" applyFill="1" applyBorder="1" applyAlignment="1" applyProtection="1">
      <alignment horizontal="center" vertical="center"/>
      <protection hidden="1"/>
    </xf>
    <xf numFmtId="44" fontId="7" fillId="0" borderId="8" xfId="1" applyFont="1" applyFill="1" applyBorder="1" applyAlignment="1" applyProtection="1">
      <alignment horizontal="center" vertical="center"/>
      <protection hidden="1"/>
    </xf>
    <xf numFmtId="2" fontId="4" fillId="0" borderId="8" xfId="0" applyNumberFormat="1" applyFont="1" applyFill="1" applyBorder="1" applyAlignment="1" applyProtection="1">
      <alignment horizontal="center"/>
      <protection hidden="1"/>
    </xf>
    <xf numFmtId="49" fontId="4" fillId="3" borderId="8" xfId="0" applyNumberFormat="1" applyFont="1" applyFill="1" applyBorder="1" applyAlignment="1" applyProtection="1">
      <alignment horizontal="center"/>
      <protection hidden="1"/>
    </xf>
    <xf numFmtId="164" fontId="4" fillId="0" borderId="8" xfId="0" applyNumberFormat="1" applyFont="1" applyFill="1" applyBorder="1" applyProtection="1">
      <protection hidden="1"/>
    </xf>
    <xf numFmtId="44" fontId="4" fillId="2" borderId="8" xfId="0" applyNumberFormat="1" applyFont="1" applyFill="1" applyBorder="1" applyProtection="1">
      <protection hidden="1"/>
    </xf>
    <xf numFmtId="49" fontId="7" fillId="3" borderId="9" xfId="2" applyNumberFormat="1" applyFont="1" applyFill="1" applyBorder="1" applyAlignment="1" applyProtection="1">
      <alignment horizontal="center" vertical="center"/>
      <protection hidden="1"/>
    </xf>
    <xf numFmtId="0" fontId="7" fillId="0" borderId="9" xfId="3" applyFont="1" applyFill="1" applyBorder="1" applyAlignment="1" applyProtection="1">
      <alignment horizontal="center" vertical="center"/>
      <protection hidden="1"/>
    </xf>
    <xf numFmtId="49" fontId="4" fillId="3" borderId="9" xfId="0" applyNumberFormat="1" applyFont="1" applyFill="1" applyBorder="1" applyAlignment="1" applyProtection="1">
      <alignment horizontal="center"/>
      <protection hidden="1"/>
    </xf>
    <xf numFmtId="0" fontId="7" fillId="3" borderId="8" xfId="2" applyFont="1" applyFill="1" applyBorder="1" applyAlignment="1" applyProtection="1">
      <alignment horizontal="center" vertical="center"/>
      <protection hidden="1"/>
    </xf>
    <xf numFmtId="44" fontId="7" fillId="3" borderId="8" xfId="1" applyFont="1" applyFill="1" applyBorder="1" applyAlignment="1" applyProtection="1">
      <alignment vertical="center"/>
      <protection hidden="1"/>
    </xf>
    <xf numFmtId="49" fontId="7" fillId="0" borderId="9" xfId="2" applyNumberFormat="1" applyFont="1" applyFill="1" applyBorder="1" applyAlignment="1" applyProtection="1">
      <alignment horizontal="center" vertical="center"/>
      <protection hidden="1"/>
    </xf>
    <xf numFmtId="44" fontId="7" fillId="3" borderId="9" xfId="1" applyFont="1" applyFill="1" applyBorder="1" applyAlignment="1" applyProtection="1">
      <alignment horizontal="center" vertical="center"/>
      <protection hidden="1"/>
    </xf>
    <xf numFmtId="0" fontId="7" fillId="3" borderId="9" xfId="2" applyFont="1" applyFill="1" applyBorder="1" applyAlignment="1" applyProtection="1">
      <alignment horizontal="center" vertical="center"/>
      <protection hidden="1"/>
    </xf>
    <xf numFmtId="44" fontId="7" fillId="3" borderId="9" xfId="1" applyFont="1" applyFill="1" applyBorder="1" applyAlignment="1" applyProtection="1">
      <alignment vertical="center"/>
      <protection hidden="1"/>
    </xf>
    <xf numFmtId="0" fontId="4" fillId="3" borderId="9" xfId="0" applyFont="1" applyFill="1" applyBorder="1" applyAlignment="1" applyProtection="1">
      <alignment horizontal="center"/>
      <protection hidden="1"/>
    </xf>
    <xf numFmtId="0" fontId="4" fillId="0" borderId="9" xfId="3" applyFont="1" applyFill="1" applyBorder="1" applyAlignment="1" applyProtection="1">
      <alignment horizontal="center" vertical="center"/>
      <protection hidden="1"/>
    </xf>
    <xf numFmtId="44" fontId="7" fillId="0" borderId="9" xfId="1" applyFont="1" applyFill="1" applyBorder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/>
      <protection hidden="1"/>
    </xf>
    <xf numFmtId="0" fontId="4" fillId="0" borderId="10" xfId="0" applyFont="1" applyFill="1" applyBorder="1" applyAlignment="1" applyProtection="1">
      <alignment horizontal="center"/>
      <protection hidden="1"/>
    </xf>
    <xf numFmtId="0" fontId="7" fillId="0" borderId="10" xfId="2" applyFont="1" applyFill="1" applyBorder="1" applyAlignment="1" applyProtection="1">
      <alignment horizontal="center" vertical="center"/>
      <protection hidden="1"/>
    </xf>
    <xf numFmtId="44" fontId="7" fillId="0" borderId="10" xfId="1" applyFont="1" applyFill="1" applyBorder="1" applyAlignment="1" applyProtection="1">
      <alignment vertical="center"/>
      <protection hidden="1"/>
    </xf>
    <xf numFmtId="2" fontId="4" fillId="0" borderId="10" xfId="0" applyNumberFormat="1" applyFont="1" applyFill="1" applyBorder="1" applyAlignment="1" applyProtection="1">
      <alignment horizontal="center"/>
      <protection hidden="1"/>
    </xf>
    <xf numFmtId="44" fontId="5" fillId="4" borderId="3" xfId="0" applyNumberFormat="1" applyFont="1" applyFill="1" applyBorder="1" applyProtection="1"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44" fontId="9" fillId="0" borderId="0" xfId="1" applyFont="1" applyFill="1" applyBorder="1" applyProtection="1">
      <protection hidden="1"/>
    </xf>
    <xf numFmtId="49" fontId="9" fillId="0" borderId="0" xfId="0" applyNumberFormat="1" applyFont="1" applyFill="1" applyBorder="1" applyAlignment="1" applyProtection="1">
      <alignment horizontal="center"/>
      <protection hidden="1"/>
    </xf>
    <xf numFmtId="44" fontId="9" fillId="0" borderId="0" xfId="0" applyNumberFormat="1" applyFont="1" applyFill="1" applyBorder="1" applyProtection="1">
      <protection hidden="1"/>
    </xf>
    <xf numFmtId="44" fontId="5" fillId="0" borderId="0" xfId="1" applyFont="1" applyFill="1" applyBorder="1" applyProtection="1">
      <protection hidden="1"/>
    </xf>
    <xf numFmtId="49" fontId="5" fillId="0" borderId="0" xfId="0" applyNumberFormat="1" applyFont="1" applyFill="1" applyBorder="1" applyAlignment="1" applyProtection="1">
      <alignment horizontal="center"/>
      <protection hidden="1"/>
    </xf>
    <xf numFmtId="44" fontId="5" fillId="0" borderId="0" xfId="0" applyNumberFormat="1" applyFont="1" applyFill="1" applyBorder="1" applyProtection="1"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5" fillId="0" borderId="0" xfId="2" applyFont="1" applyFill="1" applyBorder="1" applyAlignment="1" applyProtection="1">
      <alignment horizontal="center" vertical="center"/>
      <protection hidden="1"/>
    </xf>
    <xf numFmtId="0" fontId="5" fillId="0" borderId="0" xfId="2" applyFont="1" applyFill="1" applyBorder="1" applyAlignment="1" applyProtection="1">
      <alignment vertical="center"/>
      <protection hidden="1"/>
    </xf>
    <xf numFmtId="0" fontId="6" fillId="2" borderId="0" xfId="0" applyFont="1" applyFill="1" applyAlignment="1" applyProtection="1"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5" fillId="2" borderId="0" xfId="2" applyFont="1" applyFill="1" applyBorder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horizontal="center"/>
      <protection hidden="1"/>
    </xf>
    <xf numFmtId="44" fontId="5" fillId="4" borderId="13" xfId="0" applyNumberFormat="1" applyFont="1" applyFill="1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49" fontId="4" fillId="0" borderId="0" xfId="0" applyNumberFormat="1" applyFont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14" xfId="0" applyFont="1" applyFill="1" applyBorder="1" applyAlignment="1" applyProtection="1">
      <alignment horizontal="center" vertical="center" wrapText="1"/>
      <protection hidden="1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0" fontId="5" fillId="5" borderId="1" xfId="2" applyFont="1" applyFill="1" applyBorder="1" applyAlignment="1" applyProtection="1">
      <alignment horizontal="center" vertical="center" wrapText="1"/>
      <protection hidden="1"/>
    </xf>
    <xf numFmtId="0" fontId="5" fillId="5" borderId="4" xfId="2" applyFont="1" applyFill="1" applyBorder="1" applyAlignment="1" applyProtection="1">
      <alignment horizontal="center" vertical="center" wrapText="1"/>
      <protection hidden="1"/>
    </xf>
    <xf numFmtId="0" fontId="5" fillId="5" borderId="5" xfId="2" applyFont="1" applyFill="1" applyBorder="1" applyAlignment="1" applyProtection="1">
      <alignment horizontal="center" vertical="center" wrapText="1"/>
      <protection hidden="1"/>
    </xf>
    <xf numFmtId="0" fontId="6" fillId="5" borderId="16" xfId="0" applyFont="1" applyFill="1" applyBorder="1" applyAlignment="1" applyProtection="1">
      <alignment horizontal="center" vertical="center"/>
      <protection hidden="1"/>
    </xf>
    <xf numFmtId="0" fontId="6" fillId="5" borderId="15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 wrapText="1"/>
      <protection hidden="1"/>
    </xf>
    <xf numFmtId="0" fontId="6" fillId="5" borderId="4" xfId="0" applyFont="1" applyFill="1" applyBorder="1" applyAlignment="1" applyProtection="1">
      <alignment horizontal="center" vertical="center" wrapText="1"/>
      <protection hidden="1"/>
    </xf>
    <xf numFmtId="0" fontId="6" fillId="5" borderId="5" xfId="0" applyFont="1" applyFill="1" applyBorder="1" applyAlignment="1" applyProtection="1">
      <alignment horizontal="center" vertical="center" wrapText="1"/>
      <protection hidden="1"/>
    </xf>
    <xf numFmtId="0" fontId="5" fillId="2" borderId="1" xfId="2" applyFont="1" applyFill="1" applyBorder="1" applyAlignment="1" applyProtection="1">
      <alignment horizontal="center" vertical="center" wrapText="1"/>
      <protection hidden="1"/>
    </xf>
    <xf numFmtId="0" fontId="5" fillId="2" borderId="4" xfId="2" applyFont="1" applyFill="1" applyBorder="1" applyAlignment="1" applyProtection="1">
      <alignment horizontal="center" vertical="center" wrapText="1"/>
      <protection hidden="1"/>
    </xf>
    <xf numFmtId="0" fontId="5" fillId="2" borderId="5" xfId="2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49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6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49" fontId="5" fillId="2" borderId="1" xfId="2" applyNumberFormat="1" applyFont="1" applyFill="1" applyBorder="1" applyAlignment="1" applyProtection="1">
      <alignment horizontal="center" vertical="center" wrapText="1"/>
      <protection hidden="1"/>
    </xf>
    <xf numFmtId="49" fontId="5" fillId="2" borderId="4" xfId="2" applyNumberFormat="1" applyFont="1" applyFill="1" applyBorder="1" applyAlignment="1" applyProtection="1">
      <alignment horizontal="center" vertical="center" wrapText="1"/>
      <protection hidden="1"/>
    </xf>
    <xf numFmtId="0" fontId="6" fillId="2" borderId="5" xfId="0" applyFont="1" applyFill="1" applyBorder="1" applyAlignment="1" applyProtection="1">
      <alignment horizontal="center" vertical="center"/>
      <protection hidden="1"/>
    </xf>
    <xf numFmtId="49" fontId="6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6" xfId="0" applyFont="1" applyFill="1" applyBorder="1" applyAlignment="1" applyProtection="1">
      <alignment horizontal="center" vertical="center" wrapText="1"/>
      <protection hidden="1"/>
    </xf>
    <xf numFmtId="0" fontId="6" fillId="4" borderId="11" xfId="0" applyFont="1" applyFill="1" applyBorder="1" applyAlignment="1" applyProtection="1">
      <alignment horizontal="center"/>
      <protection hidden="1"/>
    </xf>
    <xf numFmtId="0" fontId="6" fillId="4" borderId="12" xfId="0" applyFont="1" applyFill="1" applyBorder="1" applyAlignment="1" applyProtection="1">
      <alignment horizontal="center"/>
      <protection hidden="1"/>
    </xf>
    <xf numFmtId="0" fontId="6" fillId="4" borderId="13" xfId="0" applyFont="1" applyFill="1" applyBorder="1" applyAlignment="1" applyProtection="1">
      <alignment horizontal="center"/>
      <protection hidden="1"/>
    </xf>
    <xf numFmtId="0" fontId="5" fillId="3" borderId="0" xfId="2" applyFont="1" applyFill="1" applyBorder="1" applyAlignment="1" applyProtection="1">
      <alignment horizontal="center" vertical="center"/>
      <protection hidden="1"/>
    </xf>
    <xf numFmtId="0" fontId="5" fillId="0" borderId="0" xfId="2" applyFont="1" applyFill="1" applyBorder="1" applyAlignment="1" applyProtection="1">
      <alignment horizontal="center" vertical="center"/>
      <protection hidden="1"/>
    </xf>
    <xf numFmtId="49" fontId="5" fillId="2" borderId="5" xfId="2" applyNumberFormat="1" applyFont="1" applyFill="1" applyBorder="1" applyAlignment="1" applyProtection="1">
      <alignment horizontal="center" vertical="center" wrapText="1"/>
      <protection hidden="1"/>
    </xf>
  </cellXfs>
  <cellStyles count="4">
    <cellStyle name="Moneda" xfId="1" builtinId="4"/>
    <cellStyle name="Normal" xfId="0" builtinId="0"/>
    <cellStyle name="Normal 2" xfId="2"/>
    <cellStyle name="Normal_jacki 031-029-021-022_POR DIVISIÓN FUNCIONAL JACKI3 28-05-2010 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51</xdr:row>
      <xdr:rowOff>0</xdr:rowOff>
    </xdr:from>
    <xdr:ext cx="184731" cy="264560"/>
    <xdr:sp macro="" textlink="">
      <xdr:nvSpPr>
        <xdr:cNvPr id="2" name="2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84731" cy="264560"/>
    <xdr:sp macro="" textlink="">
      <xdr:nvSpPr>
        <xdr:cNvPr id="3" name="26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51</xdr:row>
      <xdr:rowOff>0</xdr:rowOff>
    </xdr:from>
    <xdr:ext cx="184731" cy="264560"/>
    <xdr:sp macro="" textlink="">
      <xdr:nvSpPr>
        <xdr:cNvPr id="4" name="4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84731" cy="264560"/>
    <xdr:sp macro="" textlink="">
      <xdr:nvSpPr>
        <xdr:cNvPr id="5" name="59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51</xdr:row>
      <xdr:rowOff>0</xdr:rowOff>
    </xdr:from>
    <xdr:ext cx="184731" cy="264560"/>
    <xdr:sp macro="" textlink="">
      <xdr:nvSpPr>
        <xdr:cNvPr id="6" name="2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54</xdr:row>
      <xdr:rowOff>0</xdr:rowOff>
    </xdr:from>
    <xdr:ext cx="184731" cy="264560"/>
    <xdr:sp macro="" textlink="">
      <xdr:nvSpPr>
        <xdr:cNvPr id="7" name="26 CuadroTexto"/>
        <xdr:cNvSpPr txBox="1"/>
      </xdr:nvSpPr>
      <xdr:spPr>
        <a:xfrm>
          <a:off x="2676525" y="3090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52</xdr:row>
      <xdr:rowOff>0</xdr:rowOff>
    </xdr:from>
    <xdr:ext cx="184731" cy="264560"/>
    <xdr:sp macro="" textlink="">
      <xdr:nvSpPr>
        <xdr:cNvPr id="8" name="45 CuadroTexto"/>
        <xdr:cNvSpPr txBox="1"/>
      </xdr:nvSpPr>
      <xdr:spPr>
        <a:xfrm>
          <a:off x="5038725" y="299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84731" cy="264560"/>
    <xdr:sp macro="" textlink="">
      <xdr:nvSpPr>
        <xdr:cNvPr id="9" name="59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10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11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12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13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14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15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16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17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18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19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20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21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22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23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24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25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26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27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28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29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30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31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32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33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34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35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36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37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38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39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40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41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42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43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44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45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46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47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48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49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50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51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52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53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54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55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56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57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45</xdr:row>
      <xdr:rowOff>0</xdr:rowOff>
    </xdr:from>
    <xdr:ext cx="184731" cy="264560"/>
    <xdr:sp macro="" textlink="">
      <xdr:nvSpPr>
        <xdr:cNvPr id="58" name="2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84731" cy="264560"/>
    <xdr:sp macro="" textlink="">
      <xdr:nvSpPr>
        <xdr:cNvPr id="59" name="26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45</xdr:row>
      <xdr:rowOff>0</xdr:rowOff>
    </xdr:from>
    <xdr:ext cx="184731" cy="264560"/>
    <xdr:sp macro="" textlink="">
      <xdr:nvSpPr>
        <xdr:cNvPr id="60" name="4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84731" cy="264560"/>
    <xdr:sp macro="" textlink="">
      <xdr:nvSpPr>
        <xdr:cNvPr id="61" name="59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45</xdr:row>
      <xdr:rowOff>0</xdr:rowOff>
    </xdr:from>
    <xdr:ext cx="184731" cy="264560"/>
    <xdr:sp macro="" textlink="">
      <xdr:nvSpPr>
        <xdr:cNvPr id="62" name="2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84731" cy="264560"/>
    <xdr:sp macro="" textlink="">
      <xdr:nvSpPr>
        <xdr:cNvPr id="63" name="26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45</xdr:row>
      <xdr:rowOff>0</xdr:rowOff>
    </xdr:from>
    <xdr:ext cx="184731" cy="264560"/>
    <xdr:sp macro="" textlink="">
      <xdr:nvSpPr>
        <xdr:cNvPr id="64" name="4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84731" cy="264560"/>
    <xdr:sp macro="" textlink="">
      <xdr:nvSpPr>
        <xdr:cNvPr id="65" name="59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66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67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68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69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70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71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72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73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74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75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76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77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64560"/>
    <xdr:sp macro="" textlink="">
      <xdr:nvSpPr>
        <xdr:cNvPr id="78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64560"/>
    <xdr:sp macro="" textlink="">
      <xdr:nvSpPr>
        <xdr:cNvPr id="79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64560"/>
    <xdr:sp macro="" textlink="">
      <xdr:nvSpPr>
        <xdr:cNvPr id="80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64560"/>
    <xdr:sp macro="" textlink="">
      <xdr:nvSpPr>
        <xdr:cNvPr id="81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64560"/>
    <xdr:sp macro="" textlink="">
      <xdr:nvSpPr>
        <xdr:cNvPr id="82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64560"/>
    <xdr:sp macro="" textlink="">
      <xdr:nvSpPr>
        <xdr:cNvPr id="83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64560"/>
    <xdr:sp macro="" textlink="">
      <xdr:nvSpPr>
        <xdr:cNvPr id="84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64560"/>
    <xdr:sp macro="" textlink="">
      <xdr:nvSpPr>
        <xdr:cNvPr id="85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64560"/>
    <xdr:sp macro="" textlink="">
      <xdr:nvSpPr>
        <xdr:cNvPr id="86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64560"/>
    <xdr:sp macro="" textlink="">
      <xdr:nvSpPr>
        <xdr:cNvPr id="87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64560"/>
    <xdr:sp macro="" textlink="">
      <xdr:nvSpPr>
        <xdr:cNvPr id="88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84731" cy="264560"/>
    <xdr:sp macro="" textlink="">
      <xdr:nvSpPr>
        <xdr:cNvPr id="89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zoomScale="89" zoomScaleNormal="89" zoomScalePageLayoutView="95" workbookViewId="0">
      <selection activeCell="G29" sqref="G29"/>
    </sheetView>
  </sheetViews>
  <sheetFormatPr baseColWidth="10" defaultColWidth="9.140625" defaultRowHeight="15" x14ac:dyDescent="0.25"/>
  <cols>
    <col min="1" max="1" width="4.85546875" style="1" customWidth="1"/>
    <col min="2" max="2" width="14.42578125" style="1" customWidth="1"/>
    <col min="3" max="3" width="23.140625" customWidth="1"/>
    <col min="4" max="4" width="18.140625" customWidth="1"/>
    <col min="5" max="5" width="27.140625" style="1" customWidth="1"/>
    <col min="6" max="6" width="46.140625" style="1" customWidth="1"/>
    <col min="7" max="7" width="11.140625" customWidth="1"/>
    <col min="8" max="8" width="16.28515625" customWidth="1"/>
    <col min="9" max="9" width="12" style="3" customWidth="1"/>
    <col min="10" max="10" width="17.140625" customWidth="1"/>
    <col min="11" max="11" width="19" customWidth="1"/>
    <col min="12" max="12" width="18.85546875" customWidth="1"/>
  </cols>
  <sheetData>
    <row r="1" spans="1:16" ht="15.75" x14ac:dyDescent="0.25">
      <c r="A1" s="94" t="s">
        <v>96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8"/>
    </row>
    <row r="2" spans="1:16" ht="15.75" thickBot="1" x14ac:dyDescent="0.3">
      <c r="A2" s="9"/>
      <c r="B2" s="9"/>
      <c r="C2" s="8"/>
      <c r="D2" s="8"/>
      <c r="E2" s="9"/>
      <c r="F2" s="9"/>
      <c r="G2" s="8"/>
      <c r="H2" s="8"/>
      <c r="I2" s="10"/>
      <c r="J2" s="8"/>
      <c r="K2" s="8"/>
      <c r="L2" s="8"/>
      <c r="M2" s="8"/>
    </row>
    <row r="3" spans="1:16" ht="18" customHeight="1" x14ac:dyDescent="0.25">
      <c r="A3" s="88" t="s">
        <v>0</v>
      </c>
      <c r="B3" s="88" t="s">
        <v>1</v>
      </c>
      <c r="C3" s="88" t="s">
        <v>2</v>
      </c>
      <c r="D3" s="88" t="s">
        <v>3</v>
      </c>
      <c r="E3" s="88" t="s">
        <v>13</v>
      </c>
      <c r="F3" s="88" t="s">
        <v>4</v>
      </c>
      <c r="G3" s="95" t="s">
        <v>5</v>
      </c>
      <c r="H3" s="74" t="s">
        <v>6</v>
      </c>
      <c r="I3" s="92" t="s">
        <v>87</v>
      </c>
      <c r="J3" s="74" t="s">
        <v>83</v>
      </c>
      <c r="K3" s="76" t="s">
        <v>84</v>
      </c>
      <c r="L3" s="88" t="s">
        <v>7</v>
      </c>
      <c r="M3" s="11"/>
      <c r="N3" s="4"/>
      <c r="O3" s="4"/>
      <c r="P3" s="4"/>
    </row>
    <row r="4" spans="1:16" ht="16.5" thickBot="1" x14ac:dyDescent="0.3">
      <c r="A4" s="89"/>
      <c r="B4" s="89"/>
      <c r="C4" s="89"/>
      <c r="D4" s="89"/>
      <c r="E4" s="89"/>
      <c r="F4" s="89"/>
      <c r="G4" s="96"/>
      <c r="H4" s="97"/>
      <c r="I4" s="93"/>
      <c r="J4" s="75"/>
      <c r="K4" s="77"/>
      <c r="L4" s="89"/>
      <c r="M4" s="11"/>
      <c r="N4" s="4"/>
      <c r="O4" s="4"/>
      <c r="P4" s="4"/>
    </row>
    <row r="5" spans="1:16" ht="61.5" customHeight="1" x14ac:dyDescent="0.25">
      <c r="A5" s="89"/>
      <c r="B5" s="89"/>
      <c r="C5" s="89"/>
      <c r="D5" s="89"/>
      <c r="E5" s="89"/>
      <c r="F5" s="89"/>
      <c r="G5" s="96"/>
      <c r="H5" s="12" t="s">
        <v>8</v>
      </c>
      <c r="I5" s="93"/>
      <c r="J5" s="75"/>
      <c r="K5" s="78"/>
      <c r="L5" s="89"/>
      <c r="M5" s="11"/>
      <c r="N5" s="4"/>
      <c r="O5" s="4"/>
      <c r="P5" s="4"/>
    </row>
    <row r="6" spans="1:16" ht="17.25" customHeight="1" x14ac:dyDescent="0.3">
      <c r="A6" s="13">
        <v>1</v>
      </c>
      <c r="B6" s="14">
        <v>9901433990</v>
      </c>
      <c r="C6" s="14" t="s">
        <v>94</v>
      </c>
      <c r="D6" s="15" t="s">
        <v>10</v>
      </c>
      <c r="E6" s="16" t="s">
        <v>11</v>
      </c>
      <c r="F6" s="16" t="s">
        <v>95</v>
      </c>
      <c r="G6" s="17">
        <v>75.64</v>
      </c>
      <c r="H6" s="18">
        <v>705.16</v>
      </c>
      <c r="I6" s="19" t="s">
        <v>88</v>
      </c>
      <c r="J6" s="20">
        <f>G6*30*I6/365+H6*I6/365</f>
        <v>236.3190136986301</v>
      </c>
      <c r="K6" s="20">
        <f t="shared" ref="K6:K7" si="0">200*I6/365</f>
        <v>15.890410958904109</v>
      </c>
      <c r="L6" s="21">
        <f t="shared" ref="L6:L7" si="1">(J6+K6)</f>
        <v>252.20942465753421</v>
      </c>
      <c r="M6" s="11"/>
      <c r="N6" s="4"/>
      <c r="O6" s="4"/>
      <c r="P6" s="4"/>
    </row>
    <row r="7" spans="1:16" ht="17.25" customHeight="1" x14ac:dyDescent="0.25">
      <c r="A7" s="13">
        <f t="shared" ref="A7:A46" si="2">A6+1</f>
        <v>2</v>
      </c>
      <c r="B7" s="13">
        <v>9901433989</v>
      </c>
      <c r="C7" s="13" t="s">
        <v>86</v>
      </c>
      <c r="D7" s="16" t="s">
        <v>10</v>
      </c>
      <c r="E7" s="16" t="s">
        <v>11</v>
      </c>
      <c r="F7" s="16" t="s">
        <v>85</v>
      </c>
      <c r="G7" s="17">
        <v>75.64</v>
      </c>
      <c r="H7" s="18">
        <v>705.16</v>
      </c>
      <c r="I7" s="19" t="s">
        <v>88</v>
      </c>
      <c r="J7" s="20">
        <f>G7*30*I7/365+H7*I7/365</f>
        <v>236.3190136986301</v>
      </c>
      <c r="K7" s="20">
        <f t="shared" si="0"/>
        <v>15.890410958904109</v>
      </c>
      <c r="L7" s="21">
        <f t="shared" si="1"/>
        <v>252.20942465753421</v>
      </c>
      <c r="M7" s="11"/>
      <c r="N7" s="4"/>
      <c r="O7" s="4"/>
      <c r="P7" s="4"/>
    </row>
    <row r="8" spans="1:16" ht="17.25" customHeight="1" x14ac:dyDescent="0.25">
      <c r="A8" s="22"/>
      <c r="B8" s="22"/>
      <c r="C8" s="22"/>
      <c r="D8" s="23"/>
      <c r="E8" s="23"/>
      <c r="F8" s="23"/>
      <c r="G8" s="24"/>
      <c r="H8" s="25"/>
      <c r="I8" s="26"/>
      <c r="J8" s="27"/>
      <c r="K8" s="27"/>
      <c r="L8" s="28"/>
      <c r="M8" s="11"/>
      <c r="N8" s="4"/>
      <c r="O8" s="4"/>
      <c r="P8" s="4"/>
    </row>
    <row r="9" spans="1:16" ht="17.25" customHeight="1" x14ac:dyDescent="0.25">
      <c r="A9" s="91" t="s">
        <v>97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11"/>
      <c r="N9" s="4"/>
      <c r="O9" s="4"/>
      <c r="P9" s="4"/>
    </row>
    <row r="10" spans="1:16" ht="17.25" customHeight="1" thickBot="1" x14ac:dyDescent="0.3">
      <c r="A10" s="22"/>
      <c r="B10" s="22"/>
      <c r="C10" s="22"/>
      <c r="D10" s="23"/>
      <c r="E10" s="23"/>
      <c r="F10" s="23"/>
      <c r="G10" s="24"/>
      <c r="H10" s="25"/>
      <c r="I10" s="26"/>
      <c r="J10" s="27"/>
      <c r="K10" s="27"/>
      <c r="L10" s="28"/>
      <c r="M10" s="11"/>
      <c r="N10" s="4"/>
      <c r="O10" s="4"/>
      <c r="P10" s="4"/>
    </row>
    <row r="11" spans="1:16" ht="17.25" customHeight="1" x14ac:dyDescent="0.25">
      <c r="A11" s="88" t="s">
        <v>0</v>
      </c>
      <c r="B11" s="88" t="s">
        <v>1</v>
      </c>
      <c r="C11" s="88" t="s">
        <v>2</v>
      </c>
      <c r="D11" s="88" t="s">
        <v>3</v>
      </c>
      <c r="E11" s="88" t="s">
        <v>13</v>
      </c>
      <c r="F11" s="88" t="s">
        <v>4</v>
      </c>
      <c r="G11" s="95" t="s">
        <v>5</v>
      </c>
      <c r="H11" s="74" t="s">
        <v>6</v>
      </c>
      <c r="I11" s="92" t="s">
        <v>87</v>
      </c>
      <c r="J11" s="74" t="s">
        <v>83</v>
      </c>
      <c r="K11" s="76" t="s">
        <v>84</v>
      </c>
      <c r="L11" s="88" t="s">
        <v>7</v>
      </c>
      <c r="M11" s="11"/>
      <c r="N11" s="4"/>
      <c r="O11" s="4"/>
      <c r="P11" s="4"/>
    </row>
    <row r="12" spans="1:16" ht="17.25" customHeight="1" thickBot="1" x14ac:dyDescent="0.3">
      <c r="A12" s="89"/>
      <c r="B12" s="89"/>
      <c r="C12" s="89"/>
      <c r="D12" s="89"/>
      <c r="E12" s="89"/>
      <c r="F12" s="89"/>
      <c r="G12" s="96"/>
      <c r="H12" s="97"/>
      <c r="I12" s="93"/>
      <c r="J12" s="75"/>
      <c r="K12" s="77"/>
      <c r="L12" s="89"/>
      <c r="M12" s="11"/>
      <c r="N12" s="4"/>
      <c r="O12" s="4"/>
      <c r="P12" s="4"/>
    </row>
    <row r="13" spans="1:16" ht="44.25" customHeight="1" thickBot="1" x14ac:dyDescent="0.3">
      <c r="A13" s="90"/>
      <c r="B13" s="90"/>
      <c r="C13" s="90"/>
      <c r="D13" s="90"/>
      <c r="E13" s="90"/>
      <c r="F13" s="90"/>
      <c r="G13" s="105"/>
      <c r="H13" s="29" t="s">
        <v>8</v>
      </c>
      <c r="I13" s="98"/>
      <c r="J13" s="97"/>
      <c r="K13" s="99"/>
      <c r="L13" s="90"/>
      <c r="M13" s="11"/>
      <c r="N13" s="4"/>
      <c r="O13" s="4"/>
      <c r="P13" s="4"/>
    </row>
    <row r="14" spans="1:16" ht="15.75" x14ac:dyDescent="0.25">
      <c r="A14" s="30">
        <f>A7+1</f>
        <v>3</v>
      </c>
      <c r="B14" s="30">
        <v>9901402381</v>
      </c>
      <c r="C14" s="30" t="s">
        <v>16</v>
      </c>
      <c r="D14" s="31" t="s">
        <v>14</v>
      </c>
      <c r="E14" s="32" t="s">
        <v>9</v>
      </c>
      <c r="F14" s="33" t="s">
        <v>17</v>
      </c>
      <c r="G14" s="34">
        <v>71.400000000000006</v>
      </c>
      <c r="H14" s="35">
        <v>836.6</v>
      </c>
      <c r="I14" s="36" t="s">
        <v>91</v>
      </c>
      <c r="J14" s="37">
        <f t="shared" ref="J14:J46" si="3">G14*30*I14/365+H14*I14/365</f>
        <v>228.49534246575342</v>
      </c>
      <c r="K14" s="37">
        <f t="shared" ref="K14:K17" si="4">200*I14/365</f>
        <v>15.342465753424657</v>
      </c>
      <c r="L14" s="38">
        <f t="shared" ref="L14:L17" si="5">(J14+K14)</f>
        <v>243.83780821917807</v>
      </c>
      <c r="M14" s="11"/>
      <c r="N14" s="4"/>
      <c r="O14" s="4"/>
      <c r="P14" s="4"/>
    </row>
    <row r="15" spans="1:16" ht="15.75" x14ac:dyDescent="0.25">
      <c r="A15" s="13">
        <f t="shared" si="2"/>
        <v>4</v>
      </c>
      <c r="B15" s="13">
        <v>9901358823</v>
      </c>
      <c r="C15" s="13" t="s">
        <v>18</v>
      </c>
      <c r="D15" s="39" t="s">
        <v>14</v>
      </c>
      <c r="E15" s="16" t="s">
        <v>9</v>
      </c>
      <c r="F15" s="40" t="s">
        <v>19</v>
      </c>
      <c r="G15" s="17">
        <v>71.400000000000006</v>
      </c>
      <c r="H15" s="18">
        <v>836.6</v>
      </c>
      <c r="I15" s="41" t="s">
        <v>91</v>
      </c>
      <c r="J15" s="20">
        <f t="shared" si="3"/>
        <v>228.49534246575342</v>
      </c>
      <c r="K15" s="20">
        <f t="shared" si="4"/>
        <v>15.342465753424657</v>
      </c>
      <c r="L15" s="38">
        <f t="shared" si="5"/>
        <v>243.83780821917807</v>
      </c>
      <c r="M15" s="11"/>
      <c r="N15" s="4"/>
      <c r="O15" s="4"/>
      <c r="P15" s="4"/>
    </row>
    <row r="16" spans="1:16" ht="15.75" x14ac:dyDescent="0.25">
      <c r="A16" s="13">
        <f t="shared" si="2"/>
        <v>5</v>
      </c>
      <c r="B16" s="13">
        <v>9901433975</v>
      </c>
      <c r="C16" s="13" t="s">
        <v>20</v>
      </c>
      <c r="D16" s="39" t="s">
        <v>15</v>
      </c>
      <c r="E16" s="16" t="s">
        <v>9</v>
      </c>
      <c r="F16" s="40" t="s">
        <v>21</v>
      </c>
      <c r="G16" s="17">
        <v>71.400000000000006</v>
      </c>
      <c r="H16" s="18">
        <v>836.6</v>
      </c>
      <c r="I16" s="41" t="s">
        <v>91</v>
      </c>
      <c r="J16" s="20">
        <f t="shared" si="3"/>
        <v>228.49534246575342</v>
      </c>
      <c r="K16" s="20">
        <f t="shared" si="4"/>
        <v>15.342465753424657</v>
      </c>
      <c r="L16" s="38">
        <f t="shared" si="5"/>
        <v>243.83780821917807</v>
      </c>
      <c r="M16" s="11"/>
      <c r="N16" s="4"/>
      <c r="O16" s="4"/>
      <c r="P16" s="4"/>
    </row>
    <row r="17" spans="1:16" ht="15.75" x14ac:dyDescent="0.25">
      <c r="A17" s="13">
        <f t="shared" si="2"/>
        <v>6</v>
      </c>
      <c r="B17" s="13">
        <v>9901491727</v>
      </c>
      <c r="C17" s="13" t="s">
        <v>22</v>
      </c>
      <c r="D17" s="39" t="s">
        <v>14</v>
      </c>
      <c r="E17" s="16" t="s">
        <v>23</v>
      </c>
      <c r="F17" s="40" t="s">
        <v>24</v>
      </c>
      <c r="G17" s="17">
        <v>71.400000000000006</v>
      </c>
      <c r="H17" s="18">
        <v>836.6</v>
      </c>
      <c r="I17" s="41" t="s">
        <v>91</v>
      </c>
      <c r="J17" s="20">
        <f t="shared" si="3"/>
        <v>228.49534246575342</v>
      </c>
      <c r="K17" s="20">
        <f t="shared" si="4"/>
        <v>15.342465753424657</v>
      </c>
      <c r="L17" s="38">
        <f t="shared" si="5"/>
        <v>243.83780821917807</v>
      </c>
      <c r="M17" s="11"/>
      <c r="N17" s="4"/>
      <c r="O17" s="4"/>
      <c r="P17" s="4"/>
    </row>
    <row r="18" spans="1:16" ht="15.75" x14ac:dyDescent="0.25">
      <c r="A18" s="13">
        <f t="shared" si="2"/>
        <v>7</v>
      </c>
      <c r="B18" s="30">
        <v>9901351286</v>
      </c>
      <c r="C18" s="30" t="s">
        <v>25</v>
      </c>
      <c r="D18" s="42" t="s">
        <v>26</v>
      </c>
      <c r="E18" s="32" t="s">
        <v>9</v>
      </c>
      <c r="F18" s="32" t="s">
        <v>27</v>
      </c>
      <c r="G18" s="43">
        <v>72.540000000000006</v>
      </c>
      <c r="H18" s="35">
        <v>801.26</v>
      </c>
      <c r="I18" s="41" t="s">
        <v>91</v>
      </c>
      <c r="J18" s="20">
        <f t="shared" si="3"/>
        <v>228.40789041095891</v>
      </c>
      <c r="K18" s="20">
        <f>200*I18/365</f>
        <v>15.342465753424657</v>
      </c>
      <c r="L18" s="38">
        <f>(J18+K18)</f>
        <v>243.75035616438356</v>
      </c>
      <c r="M18" s="11"/>
      <c r="N18" s="4"/>
      <c r="O18" s="4"/>
      <c r="P18" s="4"/>
    </row>
    <row r="19" spans="1:16" ht="18" customHeight="1" x14ac:dyDescent="0.25">
      <c r="A19" s="13">
        <f t="shared" si="2"/>
        <v>8</v>
      </c>
      <c r="B19" s="13">
        <v>9901534439</v>
      </c>
      <c r="C19" s="13" t="s">
        <v>28</v>
      </c>
      <c r="D19" s="39" t="s">
        <v>26</v>
      </c>
      <c r="E19" s="16" t="s">
        <v>23</v>
      </c>
      <c r="F19" s="44" t="s">
        <v>29</v>
      </c>
      <c r="G19" s="45">
        <v>72.540000000000006</v>
      </c>
      <c r="H19" s="18">
        <v>801.26</v>
      </c>
      <c r="I19" s="41" t="s">
        <v>91</v>
      </c>
      <c r="J19" s="20">
        <f t="shared" si="3"/>
        <v>228.40789041095891</v>
      </c>
      <c r="K19" s="20">
        <f t="shared" ref="K19:K34" si="6">200*I19/365</f>
        <v>15.342465753424657</v>
      </c>
      <c r="L19" s="38">
        <f t="shared" ref="L19:L34" si="7">(J19+K19)</f>
        <v>243.75035616438356</v>
      </c>
      <c r="M19" s="11"/>
      <c r="N19" s="4"/>
      <c r="O19" s="4"/>
      <c r="P19" s="4"/>
    </row>
    <row r="20" spans="1:16" ht="15.75" x14ac:dyDescent="0.25">
      <c r="A20" s="13">
        <f t="shared" si="2"/>
        <v>9</v>
      </c>
      <c r="B20" s="13">
        <v>9901433970</v>
      </c>
      <c r="C20" s="13" t="s">
        <v>30</v>
      </c>
      <c r="D20" s="46" t="s">
        <v>26</v>
      </c>
      <c r="E20" s="16" t="s">
        <v>31</v>
      </c>
      <c r="F20" s="16" t="s">
        <v>32</v>
      </c>
      <c r="G20" s="47">
        <v>72.540000000000006</v>
      </c>
      <c r="H20" s="18">
        <v>801.26</v>
      </c>
      <c r="I20" s="41" t="s">
        <v>91</v>
      </c>
      <c r="J20" s="20">
        <f t="shared" si="3"/>
        <v>228.40789041095891</v>
      </c>
      <c r="K20" s="20">
        <f t="shared" si="6"/>
        <v>15.342465753424657</v>
      </c>
      <c r="L20" s="38">
        <f t="shared" si="7"/>
        <v>243.75035616438356</v>
      </c>
      <c r="M20" s="11"/>
      <c r="N20" s="4"/>
      <c r="O20" s="4"/>
      <c r="P20" s="4"/>
    </row>
    <row r="21" spans="1:16" ht="16.5" customHeight="1" x14ac:dyDescent="0.25">
      <c r="A21" s="13">
        <f t="shared" si="2"/>
        <v>10</v>
      </c>
      <c r="B21" s="13">
        <v>9901377122</v>
      </c>
      <c r="C21" s="13" t="s">
        <v>33</v>
      </c>
      <c r="D21" s="46" t="s">
        <v>26</v>
      </c>
      <c r="E21" s="16" t="s">
        <v>31</v>
      </c>
      <c r="F21" s="40" t="s">
        <v>34</v>
      </c>
      <c r="G21" s="47">
        <v>72.540000000000006</v>
      </c>
      <c r="H21" s="18">
        <v>801.26</v>
      </c>
      <c r="I21" s="41" t="s">
        <v>91</v>
      </c>
      <c r="J21" s="20">
        <f t="shared" si="3"/>
        <v>228.40789041095891</v>
      </c>
      <c r="K21" s="20">
        <f t="shared" si="6"/>
        <v>15.342465753424657</v>
      </c>
      <c r="L21" s="38">
        <f t="shared" si="7"/>
        <v>243.75035616438356</v>
      </c>
      <c r="M21" s="11"/>
      <c r="N21" s="4"/>
      <c r="O21" s="4"/>
      <c r="P21" s="4"/>
    </row>
    <row r="22" spans="1:16" ht="15.75" x14ac:dyDescent="0.25">
      <c r="A22" s="13">
        <f t="shared" si="2"/>
        <v>11</v>
      </c>
      <c r="B22" s="13">
        <v>9901389098</v>
      </c>
      <c r="C22" s="13" t="s">
        <v>35</v>
      </c>
      <c r="D22" s="46" t="s">
        <v>26</v>
      </c>
      <c r="E22" s="16" t="s">
        <v>31</v>
      </c>
      <c r="F22" s="40" t="s">
        <v>36</v>
      </c>
      <c r="G22" s="47">
        <v>72.540000000000006</v>
      </c>
      <c r="H22" s="18">
        <v>801.26</v>
      </c>
      <c r="I22" s="41" t="s">
        <v>91</v>
      </c>
      <c r="J22" s="20">
        <f t="shared" si="3"/>
        <v>228.40789041095891</v>
      </c>
      <c r="K22" s="20">
        <f t="shared" si="6"/>
        <v>15.342465753424657</v>
      </c>
      <c r="L22" s="38">
        <f t="shared" si="7"/>
        <v>243.75035616438356</v>
      </c>
      <c r="M22" s="11"/>
      <c r="N22" s="4"/>
      <c r="O22" s="4"/>
      <c r="P22" s="4"/>
    </row>
    <row r="23" spans="1:16" ht="15.75" x14ac:dyDescent="0.25">
      <c r="A23" s="13">
        <f t="shared" si="2"/>
        <v>12</v>
      </c>
      <c r="B23" s="13">
        <v>990099346</v>
      </c>
      <c r="C23" s="13" t="s">
        <v>37</v>
      </c>
      <c r="D23" s="46" t="s">
        <v>26</v>
      </c>
      <c r="E23" s="16" t="s">
        <v>38</v>
      </c>
      <c r="F23" s="16" t="s">
        <v>39</v>
      </c>
      <c r="G23" s="47">
        <v>72.540000000000006</v>
      </c>
      <c r="H23" s="18">
        <v>801.26</v>
      </c>
      <c r="I23" s="41" t="s">
        <v>91</v>
      </c>
      <c r="J23" s="20">
        <f t="shared" si="3"/>
        <v>228.40789041095891</v>
      </c>
      <c r="K23" s="20">
        <f t="shared" si="6"/>
        <v>15.342465753424657</v>
      </c>
      <c r="L23" s="38">
        <f t="shared" si="7"/>
        <v>243.75035616438356</v>
      </c>
      <c r="M23" s="11"/>
      <c r="N23" s="4"/>
      <c r="O23" s="4"/>
      <c r="P23" s="4"/>
    </row>
    <row r="24" spans="1:16" ht="15.75" x14ac:dyDescent="0.25">
      <c r="A24" s="13">
        <f t="shared" si="2"/>
        <v>13</v>
      </c>
      <c r="B24" s="13">
        <v>9901433915</v>
      </c>
      <c r="C24" s="13" t="s">
        <v>40</v>
      </c>
      <c r="D24" s="46" t="s">
        <v>26</v>
      </c>
      <c r="E24" s="16" t="s">
        <v>38</v>
      </c>
      <c r="F24" s="16" t="s">
        <v>41</v>
      </c>
      <c r="G24" s="47">
        <v>72.540000000000006</v>
      </c>
      <c r="H24" s="18">
        <v>801.26</v>
      </c>
      <c r="I24" s="41" t="s">
        <v>91</v>
      </c>
      <c r="J24" s="20">
        <f t="shared" si="3"/>
        <v>228.40789041095891</v>
      </c>
      <c r="K24" s="20">
        <f t="shared" si="6"/>
        <v>15.342465753424657</v>
      </c>
      <c r="L24" s="38">
        <f t="shared" si="7"/>
        <v>243.75035616438356</v>
      </c>
      <c r="M24" s="11"/>
      <c r="N24" s="4"/>
      <c r="O24" s="4"/>
      <c r="P24" s="4"/>
    </row>
    <row r="25" spans="1:16" ht="15.75" customHeight="1" x14ac:dyDescent="0.25">
      <c r="A25" s="13">
        <f t="shared" si="2"/>
        <v>14</v>
      </c>
      <c r="B25" s="13">
        <v>990099268</v>
      </c>
      <c r="C25" s="13" t="s">
        <v>42</v>
      </c>
      <c r="D25" s="46" t="s">
        <v>26</v>
      </c>
      <c r="E25" s="16" t="s">
        <v>38</v>
      </c>
      <c r="F25" s="16" t="s">
        <v>43</v>
      </c>
      <c r="G25" s="47">
        <v>72.540000000000006</v>
      </c>
      <c r="H25" s="18">
        <v>801.26</v>
      </c>
      <c r="I25" s="41" t="s">
        <v>91</v>
      </c>
      <c r="J25" s="20">
        <f t="shared" si="3"/>
        <v>228.40789041095891</v>
      </c>
      <c r="K25" s="20">
        <f t="shared" si="6"/>
        <v>15.342465753424657</v>
      </c>
      <c r="L25" s="38">
        <f t="shared" si="7"/>
        <v>243.75035616438356</v>
      </c>
      <c r="M25" s="11"/>
      <c r="N25" s="4"/>
      <c r="O25" s="4"/>
      <c r="P25" s="4"/>
    </row>
    <row r="26" spans="1:16" ht="15.75" x14ac:dyDescent="0.25">
      <c r="A26" s="13">
        <f t="shared" si="2"/>
        <v>15</v>
      </c>
      <c r="B26" s="13">
        <v>9901433919</v>
      </c>
      <c r="C26" s="13" t="s">
        <v>44</v>
      </c>
      <c r="D26" s="46" t="s">
        <v>26</v>
      </c>
      <c r="E26" s="16" t="s">
        <v>38</v>
      </c>
      <c r="F26" s="16" t="s">
        <v>45</v>
      </c>
      <c r="G26" s="47">
        <v>72.540000000000006</v>
      </c>
      <c r="H26" s="18">
        <v>801.26</v>
      </c>
      <c r="I26" s="41" t="s">
        <v>91</v>
      </c>
      <c r="J26" s="20">
        <f t="shared" si="3"/>
        <v>228.40789041095891</v>
      </c>
      <c r="K26" s="20">
        <f t="shared" si="6"/>
        <v>15.342465753424657</v>
      </c>
      <c r="L26" s="38">
        <f t="shared" si="7"/>
        <v>243.75035616438356</v>
      </c>
      <c r="M26" s="11"/>
      <c r="N26" s="4"/>
      <c r="O26" s="4"/>
      <c r="P26" s="4"/>
    </row>
    <row r="27" spans="1:16" ht="15.75" x14ac:dyDescent="0.25">
      <c r="A27" s="13">
        <f t="shared" si="2"/>
        <v>16</v>
      </c>
      <c r="B27" s="48">
        <v>9901433922</v>
      </c>
      <c r="C27" s="13" t="s">
        <v>46</v>
      </c>
      <c r="D27" s="46" t="s">
        <v>26</v>
      </c>
      <c r="E27" s="16" t="s">
        <v>38</v>
      </c>
      <c r="F27" s="16" t="s">
        <v>47</v>
      </c>
      <c r="G27" s="47">
        <v>72.540000000000006</v>
      </c>
      <c r="H27" s="18">
        <v>801.26</v>
      </c>
      <c r="I27" s="41" t="s">
        <v>91</v>
      </c>
      <c r="J27" s="20">
        <f t="shared" si="3"/>
        <v>228.40789041095891</v>
      </c>
      <c r="K27" s="20">
        <f t="shared" si="6"/>
        <v>15.342465753424657</v>
      </c>
      <c r="L27" s="38">
        <f t="shared" si="7"/>
        <v>243.75035616438356</v>
      </c>
      <c r="M27" s="11"/>
      <c r="N27" s="4"/>
      <c r="O27" s="4"/>
      <c r="P27" s="4"/>
    </row>
    <row r="28" spans="1:16" ht="15.75" x14ac:dyDescent="0.25">
      <c r="A28" s="13">
        <f t="shared" si="2"/>
        <v>17</v>
      </c>
      <c r="B28" s="48">
        <v>9901433927</v>
      </c>
      <c r="C28" s="13" t="s">
        <v>48</v>
      </c>
      <c r="D28" s="46" t="s">
        <v>26</v>
      </c>
      <c r="E28" s="16" t="s">
        <v>38</v>
      </c>
      <c r="F28" s="49" t="s">
        <v>49</v>
      </c>
      <c r="G28" s="47">
        <v>72.540000000000006</v>
      </c>
      <c r="H28" s="18">
        <v>801.26</v>
      </c>
      <c r="I28" s="41" t="s">
        <v>91</v>
      </c>
      <c r="J28" s="20">
        <f t="shared" si="3"/>
        <v>228.40789041095891</v>
      </c>
      <c r="K28" s="20">
        <f t="shared" si="6"/>
        <v>15.342465753424657</v>
      </c>
      <c r="L28" s="38">
        <f t="shared" si="7"/>
        <v>243.75035616438356</v>
      </c>
      <c r="M28" s="11"/>
      <c r="N28" s="4"/>
      <c r="O28" s="4"/>
      <c r="P28" s="4"/>
    </row>
    <row r="29" spans="1:16" ht="15.75" x14ac:dyDescent="0.25">
      <c r="A29" s="13">
        <f t="shared" si="2"/>
        <v>18</v>
      </c>
      <c r="B29" s="48">
        <v>9901351185</v>
      </c>
      <c r="C29" s="13" t="s">
        <v>50</v>
      </c>
      <c r="D29" s="46" t="s">
        <v>26</v>
      </c>
      <c r="E29" s="16" t="s">
        <v>38</v>
      </c>
      <c r="F29" s="40" t="s">
        <v>51</v>
      </c>
      <c r="G29" s="47">
        <v>72.540000000000006</v>
      </c>
      <c r="H29" s="18">
        <v>801.26</v>
      </c>
      <c r="I29" s="41" t="s">
        <v>91</v>
      </c>
      <c r="J29" s="20">
        <f t="shared" si="3"/>
        <v>228.40789041095891</v>
      </c>
      <c r="K29" s="20">
        <f t="shared" si="6"/>
        <v>15.342465753424657</v>
      </c>
      <c r="L29" s="38">
        <f t="shared" si="7"/>
        <v>243.75035616438356</v>
      </c>
      <c r="M29" s="11"/>
      <c r="N29" s="4"/>
      <c r="O29" s="4"/>
      <c r="P29" s="4"/>
    </row>
    <row r="30" spans="1:16" ht="15.75" x14ac:dyDescent="0.25">
      <c r="A30" s="13">
        <f t="shared" si="2"/>
        <v>19</v>
      </c>
      <c r="B30" s="48">
        <v>9901361506</v>
      </c>
      <c r="C30" s="13" t="s">
        <v>52</v>
      </c>
      <c r="D30" s="16" t="s">
        <v>26</v>
      </c>
      <c r="E30" s="16" t="s">
        <v>38</v>
      </c>
      <c r="F30" s="40" t="s">
        <v>53</v>
      </c>
      <c r="G30" s="50">
        <v>72.540000000000006</v>
      </c>
      <c r="H30" s="18">
        <v>801.26</v>
      </c>
      <c r="I30" s="41" t="s">
        <v>91</v>
      </c>
      <c r="J30" s="20">
        <f t="shared" si="3"/>
        <v>228.40789041095891</v>
      </c>
      <c r="K30" s="20">
        <f t="shared" si="6"/>
        <v>15.342465753424657</v>
      </c>
      <c r="L30" s="38">
        <f t="shared" si="7"/>
        <v>243.75035616438356</v>
      </c>
      <c r="M30" s="11"/>
      <c r="N30" s="4"/>
      <c r="O30" s="4"/>
      <c r="P30" s="4"/>
    </row>
    <row r="31" spans="1:16" ht="15.75" x14ac:dyDescent="0.25">
      <c r="A31" s="13">
        <f t="shared" si="2"/>
        <v>20</v>
      </c>
      <c r="B31" s="13">
        <v>9901451093</v>
      </c>
      <c r="C31" s="13" t="s">
        <v>54</v>
      </c>
      <c r="D31" s="16" t="s">
        <v>26</v>
      </c>
      <c r="E31" s="16" t="s">
        <v>38</v>
      </c>
      <c r="F31" s="40" t="s">
        <v>55</v>
      </c>
      <c r="G31" s="50">
        <v>72.540000000000006</v>
      </c>
      <c r="H31" s="18">
        <v>801.26</v>
      </c>
      <c r="I31" s="41" t="s">
        <v>91</v>
      </c>
      <c r="J31" s="20">
        <f t="shared" si="3"/>
        <v>228.40789041095891</v>
      </c>
      <c r="K31" s="20">
        <f t="shared" si="6"/>
        <v>15.342465753424657</v>
      </c>
      <c r="L31" s="38">
        <f t="shared" si="7"/>
        <v>243.75035616438356</v>
      </c>
      <c r="M31" s="11"/>
      <c r="N31" s="4"/>
      <c r="O31" s="4"/>
      <c r="P31" s="4"/>
    </row>
    <row r="32" spans="1:16" s="7" customFormat="1" x14ac:dyDescent="0.2">
      <c r="A32" s="13">
        <f t="shared" si="2"/>
        <v>21</v>
      </c>
      <c r="B32" s="13">
        <v>9901549822</v>
      </c>
      <c r="C32" s="13" t="s">
        <v>93</v>
      </c>
      <c r="D32" s="16" t="s">
        <v>26</v>
      </c>
      <c r="E32" s="16" t="s">
        <v>38</v>
      </c>
      <c r="F32" s="51" t="s">
        <v>92</v>
      </c>
      <c r="G32" s="50">
        <v>72.540000000000006</v>
      </c>
      <c r="H32" s="18">
        <v>801.26</v>
      </c>
      <c r="I32" s="41" t="s">
        <v>91</v>
      </c>
      <c r="J32" s="20">
        <f t="shared" si="3"/>
        <v>228.40789041095891</v>
      </c>
      <c r="K32" s="20">
        <f t="shared" si="6"/>
        <v>15.342465753424657</v>
      </c>
      <c r="L32" s="38">
        <f t="shared" si="7"/>
        <v>243.75035616438356</v>
      </c>
      <c r="M32" s="11"/>
      <c r="N32" s="4"/>
      <c r="O32" s="4"/>
      <c r="P32" s="4"/>
    </row>
    <row r="33" spans="1:16" ht="15.75" x14ac:dyDescent="0.25">
      <c r="A33" s="13">
        <f t="shared" si="2"/>
        <v>22</v>
      </c>
      <c r="B33" s="13">
        <v>9901494527</v>
      </c>
      <c r="C33" s="13" t="s">
        <v>56</v>
      </c>
      <c r="D33" s="16" t="s">
        <v>26</v>
      </c>
      <c r="E33" s="16" t="s">
        <v>38</v>
      </c>
      <c r="F33" s="40" t="s">
        <v>57</v>
      </c>
      <c r="G33" s="50">
        <v>72.540000000000006</v>
      </c>
      <c r="H33" s="18">
        <v>801.26</v>
      </c>
      <c r="I33" s="41" t="s">
        <v>91</v>
      </c>
      <c r="J33" s="20">
        <f t="shared" si="3"/>
        <v>228.40789041095891</v>
      </c>
      <c r="K33" s="20">
        <f t="shared" si="6"/>
        <v>15.342465753424657</v>
      </c>
      <c r="L33" s="38">
        <f t="shared" si="7"/>
        <v>243.75035616438356</v>
      </c>
      <c r="M33" s="11"/>
      <c r="N33" s="4"/>
      <c r="O33" s="4"/>
      <c r="P33" s="4"/>
    </row>
    <row r="34" spans="1:16" ht="15.75" x14ac:dyDescent="0.25">
      <c r="A34" s="13">
        <f t="shared" si="2"/>
        <v>23</v>
      </c>
      <c r="B34" s="13">
        <v>9901349728</v>
      </c>
      <c r="C34" s="13" t="s">
        <v>58</v>
      </c>
      <c r="D34" s="16" t="s">
        <v>26</v>
      </c>
      <c r="E34" s="16" t="s">
        <v>38</v>
      </c>
      <c r="F34" s="40" t="s">
        <v>59</v>
      </c>
      <c r="G34" s="50">
        <v>72.540000000000006</v>
      </c>
      <c r="H34" s="18">
        <v>801.26</v>
      </c>
      <c r="I34" s="41" t="s">
        <v>91</v>
      </c>
      <c r="J34" s="20">
        <f t="shared" si="3"/>
        <v>228.40789041095891</v>
      </c>
      <c r="K34" s="20">
        <f t="shared" si="6"/>
        <v>15.342465753424657</v>
      </c>
      <c r="L34" s="38">
        <f t="shared" si="7"/>
        <v>243.75035616438356</v>
      </c>
      <c r="M34" s="11"/>
      <c r="N34" s="4"/>
      <c r="O34" s="4"/>
      <c r="P34" s="4"/>
    </row>
    <row r="35" spans="1:16" ht="15.75" x14ac:dyDescent="0.25">
      <c r="A35" s="13">
        <f t="shared" si="2"/>
        <v>24</v>
      </c>
      <c r="B35" s="13">
        <v>9901349729</v>
      </c>
      <c r="C35" s="13" t="s">
        <v>60</v>
      </c>
      <c r="D35" s="16" t="s">
        <v>26</v>
      </c>
      <c r="E35" s="16" t="s">
        <v>38</v>
      </c>
      <c r="F35" s="40" t="s">
        <v>61</v>
      </c>
      <c r="G35" s="50">
        <v>72.540000000000006</v>
      </c>
      <c r="H35" s="18">
        <v>801.26</v>
      </c>
      <c r="I35" s="41" t="s">
        <v>91</v>
      </c>
      <c r="J35" s="20">
        <f t="shared" si="3"/>
        <v>228.40789041095891</v>
      </c>
      <c r="K35" s="20">
        <f>200*I35/365</f>
        <v>15.342465753424657</v>
      </c>
      <c r="L35" s="38">
        <f>(J35+K35)</f>
        <v>243.75035616438356</v>
      </c>
      <c r="M35" s="11"/>
      <c r="N35" s="4"/>
      <c r="O35" s="4"/>
      <c r="P35" s="4"/>
    </row>
    <row r="36" spans="1:16" ht="18" customHeight="1" x14ac:dyDescent="0.25">
      <c r="A36" s="13">
        <f t="shared" si="2"/>
        <v>25</v>
      </c>
      <c r="B36" s="13">
        <v>9901349730</v>
      </c>
      <c r="C36" s="13" t="s">
        <v>62</v>
      </c>
      <c r="D36" s="16" t="s">
        <v>26</v>
      </c>
      <c r="E36" s="16" t="s">
        <v>38</v>
      </c>
      <c r="F36" s="40" t="s">
        <v>63</v>
      </c>
      <c r="G36" s="50">
        <v>72.540000000000006</v>
      </c>
      <c r="H36" s="18">
        <v>801.26</v>
      </c>
      <c r="I36" s="41" t="s">
        <v>91</v>
      </c>
      <c r="J36" s="20">
        <f t="shared" si="3"/>
        <v>228.40789041095891</v>
      </c>
      <c r="K36" s="20">
        <f t="shared" ref="K36:K46" si="8">200*I36/365</f>
        <v>15.342465753424657</v>
      </c>
      <c r="L36" s="38">
        <f t="shared" ref="L36:L46" si="9">(J36+K36)</f>
        <v>243.75035616438356</v>
      </c>
      <c r="M36" s="11"/>
      <c r="N36" s="4"/>
      <c r="O36" s="4"/>
      <c r="P36" s="4"/>
    </row>
    <row r="37" spans="1:16" ht="15.75" x14ac:dyDescent="0.25">
      <c r="A37" s="13">
        <f t="shared" si="2"/>
        <v>26</v>
      </c>
      <c r="B37" s="13">
        <v>9901355145</v>
      </c>
      <c r="C37" s="13" t="s">
        <v>64</v>
      </c>
      <c r="D37" s="46" t="s">
        <v>26</v>
      </c>
      <c r="E37" s="16" t="s">
        <v>38</v>
      </c>
      <c r="F37" s="40" t="s">
        <v>65</v>
      </c>
      <c r="G37" s="47">
        <v>72.540000000000006</v>
      </c>
      <c r="H37" s="18">
        <v>801.26</v>
      </c>
      <c r="I37" s="41" t="s">
        <v>91</v>
      </c>
      <c r="J37" s="20">
        <f t="shared" si="3"/>
        <v>228.40789041095891</v>
      </c>
      <c r="K37" s="20">
        <f t="shared" si="8"/>
        <v>15.342465753424657</v>
      </c>
      <c r="L37" s="38">
        <f t="shared" si="9"/>
        <v>243.75035616438356</v>
      </c>
      <c r="M37" s="11"/>
      <c r="N37" s="4"/>
      <c r="O37" s="4"/>
      <c r="P37" s="4"/>
    </row>
    <row r="38" spans="1:16" ht="15.75" x14ac:dyDescent="0.25">
      <c r="A38" s="13">
        <f t="shared" si="2"/>
        <v>27</v>
      </c>
      <c r="B38" s="13">
        <v>9901495284</v>
      </c>
      <c r="C38" s="13" t="s">
        <v>66</v>
      </c>
      <c r="D38" s="46" t="s">
        <v>26</v>
      </c>
      <c r="E38" s="16" t="s">
        <v>38</v>
      </c>
      <c r="F38" s="40" t="s">
        <v>67</v>
      </c>
      <c r="G38" s="47">
        <v>72.540000000000006</v>
      </c>
      <c r="H38" s="18">
        <v>801.26</v>
      </c>
      <c r="I38" s="41" t="s">
        <v>91</v>
      </c>
      <c r="J38" s="20">
        <f t="shared" si="3"/>
        <v>228.40789041095891</v>
      </c>
      <c r="K38" s="20">
        <f t="shared" si="8"/>
        <v>15.342465753424657</v>
      </c>
      <c r="L38" s="38">
        <f t="shared" si="9"/>
        <v>243.75035616438356</v>
      </c>
      <c r="M38" s="11"/>
      <c r="N38" s="4"/>
      <c r="O38" s="4"/>
      <c r="P38" s="4"/>
    </row>
    <row r="39" spans="1:16" ht="18" customHeight="1" x14ac:dyDescent="0.25">
      <c r="A39" s="13">
        <f t="shared" si="2"/>
        <v>28</v>
      </c>
      <c r="B39" s="13">
        <v>9901001049</v>
      </c>
      <c r="C39" s="13" t="s">
        <v>68</v>
      </c>
      <c r="D39" s="46" t="s">
        <v>26</v>
      </c>
      <c r="E39" s="16" t="s">
        <v>38</v>
      </c>
      <c r="F39" s="40" t="s">
        <v>69</v>
      </c>
      <c r="G39" s="47">
        <v>72.540000000000006</v>
      </c>
      <c r="H39" s="18">
        <v>801.26</v>
      </c>
      <c r="I39" s="41" t="s">
        <v>91</v>
      </c>
      <c r="J39" s="20">
        <f t="shared" si="3"/>
        <v>228.40789041095891</v>
      </c>
      <c r="K39" s="20">
        <f t="shared" si="8"/>
        <v>15.342465753424657</v>
      </c>
      <c r="L39" s="38">
        <f t="shared" si="9"/>
        <v>243.75035616438356</v>
      </c>
      <c r="M39" s="11"/>
      <c r="N39" s="4"/>
      <c r="O39" s="4"/>
      <c r="P39" s="4"/>
    </row>
    <row r="40" spans="1:16" ht="15.75" x14ac:dyDescent="0.25">
      <c r="A40" s="13">
        <f t="shared" si="2"/>
        <v>29</v>
      </c>
      <c r="B40" s="13">
        <v>9901451119</v>
      </c>
      <c r="C40" s="13" t="s">
        <v>70</v>
      </c>
      <c r="D40" s="46" t="s">
        <v>26</v>
      </c>
      <c r="E40" s="16" t="s">
        <v>38</v>
      </c>
      <c r="F40" s="40" t="s">
        <v>71</v>
      </c>
      <c r="G40" s="47">
        <v>72.540000000000006</v>
      </c>
      <c r="H40" s="18">
        <v>801.26</v>
      </c>
      <c r="I40" s="41" t="s">
        <v>91</v>
      </c>
      <c r="J40" s="20">
        <f t="shared" si="3"/>
        <v>228.40789041095891</v>
      </c>
      <c r="K40" s="20">
        <f t="shared" si="8"/>
        <v>15.342465753424657</v>
      </c>
      <c r="L40" s="38">
        <f t="shared" si="9"/>
        <v>243.75035616438356</v>
      </c>
      <c r="M40" s="11"/>
      <c r="N40" s="4"/>
      <c r="O40" s="4"/>
      <c r="P40" s="4"/>
    </row>
    <row r="41" spans="1:16" ht="15.75" x14ac:dyDescent="0.25">
      <c r="A41" s="13">
        <f t="shared" si="2"/>
        <v>30</v>
      </c>
      <c r="B41" s="13">
        <v>9901433943</v>
      </c>
      <c r="C41" s="13" t="s">
        <v>72</v>
      </c>
      <c r="D41" s="46" t="s">
        <v>26</v>
      </c>
      <c r="E41" s="13" t="s">
        <v>38</v>
      </c>
      <c r="F41" s="40" t="s">
        <v>73</v>
      </c>
      <c r="G41" s="47">
        <v>72.540000000000006</v>
      </c>
      <c r="H41" s="18">
        <v>801.26</v>
      </c>
      <c r="I41" s="41" t="s">
        <v>91</v>
      </c>
      <c r="J41" s="20">
        <f t="shared" si="3"/>
        <v>228.40789041095891</v>
      </c>
      <c r="K41" s="20">
        <f t="shared" si="8"/>
        <v>15.342465753424657</v>
      </c>
      <c r="L41" s="38">
        <f t="shared" si="9"/>
        <v>243.75035616438356</v>
      </c>
      <c r="M41" s="11"/>
      <c r="N41" s="4"/>
      <c r="O41" s="4"/>
      <c r="P41" s="4"/>
    </row>
    <row r="42" spans="1:16" ht="15.75" x14ac:dyDescent="0.25">
      <c r="A42" s="13">
        <f t="shared" si="2"/>
        <v>31</v>
      </c>
      <c r="B42" s="13">
        <v>9901433916</v>
      </c>
      <c r="C42" s="13" t="s">
        <v>74</v>
      </c>
      <c r="D42" s="46" t="s">
        <v>26</v>
      </c>
      <c r="E42" s="13" t="s">
        <v>38</v>
      </c>
      <c r="F42" s="16" t="s">
        <v>75</v>
      </c>
      <c r="G42" s="47">
        <v>72.540000000000006</v>
      </c>
      <c r="H42" s="18">
        <v>801.26</v>
      </c>
      <c r="I42" s="41" t="s">
        <v>91</v>
      </c>
      <c r="J42" s="20">
        <f t="shared" si="3"/>
        <v>228.40789041095891</v>
      </c>
      <c r="K42" s="20">
        <f t="shared" si="8"/>
        <v>15.342465753424657</v>
      </c>
      <c r="L42" s="38">
        <f t="shared" si="9"/>
        <v>243.75035616438356</v>
      </c>
      <c r="M42" s="11"/>
      <c r="N42" s="4"/>
      <c r="O42" s="4"/>
      <c r="P42" s="4"/>
    </row>
    <row r="43" spans="1:16" ht="15.75" x14ac:dyDescent="0.25">
      <c r="A43" s="13">
        <f t="shared" si="2"/>
        <v>32</v>
      </c>
      <c r="B43" s="48">
        <v>9901433961</v>
      </c>
      <c r="C43" s="13" t="s">
        <v>89</v>
      </c>
      <c r="D43" s="46" t="s">
        <v>26</v>
      </c>
      <c r="E43" s="13" t="s">
        <v>38</v>
      </c>
      <c r="F43" s="16" t="s">
        <v>90</v>
      </c>
      <c r="G43" s="47">
        <v>72.540000000000006</v>
      </c>
      <c r="H43" s="18">
        <v>801.26</v>
      </c>
      <c r="I43" s="41" t="s">
        <v>91</v>
      </c>
      <c r="J43" s="20">
        <f t="shared" si="3"/>
        <v>228.40789041095891</v>
      </c>
      <c r="K43" s="20">
        <f t="shared" si="8"/>
        <v>15.342465753424657</v>
      </c>
      <c r="L43" s="38">
        <f t="shared" si="9"/>
        <v>243.75035616438356</v>
      </c>
      <c r="M43" s="11"/>
      <c r="N43" s="4"/>
      <c r="O43" s="4"/>
      <c r="P43" s="4"/>
    </row>
    <row r="44" spans="1:16" ht="15.75" x14ac:dyDescent="0.25">
      <c r="A44" s="13">
        <f t="shared" si="2"/>
        <v>33</v>
      </c>
      <c r="B44" s="13">
        <v>9901451092</v>
      </c>
      <c r="C44" s="13" t="s">
        <v>76</v>
      </c>
      <c r="D44" s="16" t="s">
        <v>26</v>
      </c>
      <c r="E44" s="13" t="s">
        <v>38</v>
      </c>
      <c r="F44" s="40" t="s">
        <v>77</v>
      </c>
      <c r="G44" s="50">
        <v>72.540000000000006</v>
      </c>
      <c r="H44" s="18">
        <v>801.26</v>
      </c>
      <c r="I44" s="41" t="s">
        <v>91</v>
      </c>
      <c r="J44" s="20">
        <f t="shared" si="3"/>
        <v>228.40789041095891</v>
      </c>
      <c r="K44" s="20">
        <f t="shared" si="8"/>
        <v>15.342465753424657</v>
      </c>
      <c r="L44" s="38">
        <f t="shared" si="9"/>
        <v>243.75035616438356</v>
      </c>
      <c r="M44" s="11"/>
      <c r="N44" s="4"/>
      <c r="O44" s="4"/>
      <c r="P44" s="4"/>
    </row>
    <row r="45" spans="1:16" ht="15.75" x14ac:dyDescent="0.25">
      <c r="A45" s="13">
        <f t="shared" si="2"/>
        <v>34</v>
      </c>
      <c r="B45" s="13">
        <v>9901545084</v>
      </c>
      <c r="C45" s="13" t="s">
        <v>78</v>
      </c>
      <c r="D45" s="16" t="s">
        <v>26</v>
      </c>
      <c r="E45" s="16" t="s">
        <v>38</v>
      </c>
      <c r="F45" s="40" t="s">
        <v>79</v>
      </c>
      <c r="G45" s="50">
        <v>72.540000000000006</v>
      </c>
      <c r="H45" s="18">
        <v>801.26</v>
      </c>
      <c r="I45" s="41" t="s">
        <v>91</v>
      </c>
      <c r="J45" s="20">
        <f t="shared" si="3"/>
        <v>228.40789041095891</v>
      </c>
      <c r="K45" s="20">
        <f t="shared" si="8"/>
        <v>15.342465753424657</v>
      </c>
      <c r="L45" s="38">
        <f t="shared" si="9"/>
        <v>243.75035616438356</v>
      </c>
      <c r="M45" s="11"/>
      <c r="N45" s="4"/>
      <c r="O45" s="4"/>
      <c r="P45" s="4"/>
    </row>
    <row r="46" spans="1:16" ht="16.5" thickBot="1" x14ac:dyDescent="0.3">
      <c r="A46" s="13">
        <f t="shared" si="2"/>
        <v>35</v>
      </c>
      <c r="B46" s="52">
        <v>9901545088</v>
      </c>
      <c r="C46" s="52" t="s">
        <v>80</v>
      </c>
      <c r="D46" s="53" t="s">
        <v>81</v>
      </c>
      <c r="E46" s="52" t="s">
        <v>38</v>
      </c>
      <c r="F46" s="53" t="s">
        <v>82</v>
      </c>
      <c r="G46" s="54">
        <v>72.540000000000006</v>
      </c>
      <c r="H46" s="55">
        <v>801.26</v>
      </c>
      <c r="I46" s="41" t="s">
        <v>91</v>
      </c>
      <c r="J46" s="20">
        <f t="shared" si="3"/>
        <v>228.40789041095891</v>
      </c>
      <c r="K46" s="20">
        <f t="shared" si="8"/>
        <v>15.342465753424657</v>
      </c>
      <c r="L46" s="38">
        <f t="shared" si="9"/>
        <v>243.75035616438356</v>
      </c>
      <c r="M46" s="11"/>
      <c r="N46" s="4"/>
      <c r="O46" s="4"/>
      <c r="P46" s="4"/>
    </row>
    <row r="47" spans="1:16" ht="16.5" thickBot="1" x14ac:dyDescent="0.3">
      <c r="A47" s="100" t="s">
        <v>12</v>
      </c>
      <c r="B47" s="101"/>
      <c r="C47" s="101"/>
      <c r="D47" s="101"/>
      <c r="E47" s="101"/>
      <c r="F47" s="101"/>
      <c r="G47" s="101"/>
      <c r="H47" s="101"/>
      <c r="I47" s="102"/>
      <c r="J47" s="56">
        <f>SUM(J6:J46)</f>
        <v>8010.4482191780862</v>
      </c>
      <c r="K47" s="56">
        <f t="shared" ref="K47:L47" si="10">SUM(K6:K46)</f>
        <v>538.0821917808222</v>
      </c>
      <c r="L47" s="56">
        <f t="shared" si="10"/>
        <v>8548.5304109589015</v>
      </c>
      <c r="M47" s="11"/>
      <c r="N47" s="4"/>
      <c r="O47" s="4"/>
      <c r="P47" s="4"/>
    </row>
    <row r="48" spans="1:16" ht="15.75" x14ac:dyDescent="0.25">
      <c r="A48" s="57"/>
      <c r="B48" s="57"/>
      <c r="C48" s="57"/>
      <c r="D48" s="57"/>
      <c r="E48" s="57"/>
      <c r="F48" s="57"/>
      <c r="G48" s="57"/>
      <c r="H48" s="58"/>
      <c r="I48" s="59"/>
      <c r="J48" s="60"/>
      <c r="K48" s="60"/>
      <c r="L48" s="60"/>
      <c r="M48" s="11"/>
      <c r="N48" s="4"/>
      <c r="O48" s="4"/>
      <c r="P48" s="4"/>
    </row>
    <row r="49" spans="1:16" ht="15.75" x14ac:dyDescent="0.25">
      <c r="A49" s="57"/>
      <c r="B49" s="57"/>
      <c r="C49" s="57"/>
      <c r="D49" s="57"/>
      <c r="E49" s="57"/>
      <c r="F49" s="57"/>
      <c r="G49" s="57"/>
      <c r="H49" s="58"/>
      <c r="I49" s="59"/>
      <c r="J49" s="60"/>
      <c r="K49" s="60"/>
      <c r="L49" s="60"/>
      <c r="M49" s="11"/>
      <c r="N49" s="4"/>
      <c r="O49" s="4"/>
      <c r="P49" s="4"/>
    </row>
    <row r="50" spans="1:16" ht="16.5" thickBot="1" x14ac:dyDescent="0.3">
      <c r="A50" s="22"/>
      <c r="B50" s="22"/>
      <c r="C50" s="22"/>
      <c r="D50" s="22"/>
      <c r="E50" s="22"/>
      <c r="F50" s="22"/>
      <c r="G50" s="22"/>
      <c r="H50" s="61"/>
      <c r="I50" s="62"/>
      <c r="J50" s="63"/>
      <c r="K50" s="63"/>
      <c r="L50" s="63"/>
      <c r="M50" s="11"/>
      <c r="N50" s="4"/>
      <c r="O50" s="4"/>
      <c r="P50" s="4"/>
    </row>
    <row r="51" spans="1:16" ht="17.25" customHeight="1" x14ac:dyDescent="0.25">
      <c r="A51" s="103"/>
      <c r="B51" s="103"/>
      <c r="C51" s="103"/>
      <c r="D51" s="103"/>
      <c r="E51" s="103"/>
      <c r="F51" s="103"/>
      <c r="G51" s="103"/>
      <c r="H51" s="103"/>
      <c r="I51" s="64"/>
      <c r="J51" s="82" t="s">
        <v>83</v>
      </c>
      <c r="K51" s="85" t="s">
        <v>84</v>
      </c>
      <c r="L51" s="79" t="s">
        <v>7</v>
      </c>
      <c r="M51" s="11"/>
      <c r="N51" s="4"/>
      <c r="O51" s="4"/>
      <c r="P51" s="4"/>
    </row>
    <row r="52" spans="1:16" ht="15.75" x14ac:dyDescent="0.25">
      <c r="A52" s="65"/>
      <c r="B52" s="65"/>
      <c r="C52" s="66"/>
      <c r="D52" s="104"/>
      <c r="E52" s="104"/>
      <c r="F52" s="104"/>
      <c r="G52" s="104"/>
      <c r="H52" s="103"/>
      <c r="I52" s="64"/>
      <c r="J52" s="83"/>
      <c r="K52" s="86"/>
      <c r="L52" s="80"/>
      <c r="M52" s="11"/>
      <c r="N52" s="4"/>
      <c r="O52" s="4"/>
      <c r="P52" s="4"/>
    </row>
    <row r="53" spans="1:16" ht="16.5" thickBot="1" x14ac:dyDescent="0.3">
      <c r="A53" s="67"/>
      <c r="B53" s="67"/>
      <c r="C53" s="67"/>
      <c r="D53" s="67"/>
      <c r="E53" s="67"/>
      <c r="F53" s="68"/>
      <c r="G53" s="67"/>
      <c r="H53" s="67"/>
      <c r="I53" s="69"/>
      <c r="J53" s="84"/>
      <c r="K53" s="87"/>
      <c r="L53" s="81"/>
      <c r="M53" s="11"/>
      <c r="N53" s="4"/>
      <c r="O53" s="4"/>
      <c r="P53" s="4"/>
    </row>
    <row r="54" spans="1:16" ht="16.5" thickBot="1" x14ac:dyDescent="0.3">
      <c r="A54" s="68"/>
      <c r="B54" s="68"/>
      <c r="C54" s="68"/>
      <c r="D54" s="68"/>
      <c r="E54" s="68"/>
      <c r="F54" s="68"/>
      <c r="G54" s="68"/>
      <c r="H54" s="68"/>
      <c r="I54" s="70"/>
      <c r="J54" s="71">
        <f>SUM(J47)</f>
        <v>8010.4482191780862</v>
      </c>
      <c r="K54" s="71">
        <f t="shared" ref="K54:L54" si="11">SUM(K47)</f>
        <v>538.0821917808222</v>
      </c>
      <c r="L54" s="71">
        <f t="shared" si="11"/>
        <v>8548.5304109589015</v>
      </c>
      <c r="M54" s="11"/>
      <c r="N54" s="4"/>
      <c r="O54" s="4"/>
      <c r="P54" s="4"/>
    </row>
    <row r="55" spans="1:16" ht="15.75" x14ac:dyDescent="0.25">
      <c r="A55" s="72"/>
      <c r="B55" s="72"/>
      <c r="C55" s="72"/>
      <c r="D55" s="11"/>
      <c r="E55" s="72"/>
      <c r="F55" s="72"/>
      <c r="G55" s="11"/>
      <c r="H55" s="72"/>
      <c r="I55" s="73"/>
      <c r="J55" s="11"/>
      <c r="K55" s="11"/>
      <c r="L55" s="11"/>
      <c r="M55" s="11"/>
      <c r="N55" s="4"/>
      <c r="O55" s="4"/>
      <c r="P55" s="4"/>
    </row>
    <row r="56" spans="1:16" ht="15.75" x14ac:dyDescent="0.25">
      <c r="A56" s="72"/>
      <c r="B56" s="72"/>
      <c r="C56" s="72"/>
      <c r="D56" s="11"/>
      <c r="E56" s="72"/>
      <c r="F56" s="72"/>
      <c r="G56" s="11"/>
      <c r="H56" s="72"/>
      <c r="I56" s="73"/>
      <c r="J56" s="11"/>
      <c r="K56" s="11"/>
      <c r="L56" s="11"/>
      <c r="M56" s="11"/>
      <c r="N56" s="4"/>
      <c r="O56" s="4"/>
      <c r="P56" s="4"/>
    </row>
    <row r="57" spans="1:16" ht="18" customHeight="1" x14ac:dyDescent="0.25">
      <c r="A57" s="72"/>
      <c r="B57" s="72"/>
      <c r="C57" s="72"/>
      <c r="D57" s="11"/>
      <c r="E57" s="72"/>
      <c r="F57" s="72"/>
      <c r="G57" s="11"/>
      <c r="H57" s="72"/>
      <c r="I57" s="73"/>
      <c r="J57" s="11"/>
      <c r="K57" s="11"/>
      <c r="L57" s="11"/>
      <c r="M57" s="11"/>
      <c r="N57" s="4"/>
      <c r="O57" s="4"/>
      <c r="P57" s="4"/>
    </row>
    <row r="58" spans="1:16" ht="15.75" x14ac:dyDescent="0.25">
      <c r="A58" s="5"/>
      <c r="B58" s="5"/>
      <c r="C58" s="4"/>
      <c r="D58" s="4"/>
      <c r="E58" s="5"/>
      <c r="F58" s="5"/>
      <c r="G58" s="4"/>
      <c r="H58" s="4"/>
      <c r="I58" s="6"/>
      <c r="J58" s="4"/>
      <c r="K58" s="4"/>
      <c r="L58" s="4"/>
      <c r="M58" s="4"/>
      <c r="N58" s="4"/>
      <c r="O58" s="4"/>
      <c r="P58" s="4"/>
    </row>
    <row r="59" spans="1:16" ht="15.75" x14ac:dyDescent="0.25">
      <c r="A59" s="5"/>
      <c r="B59" s="5"/>
      <c r="C59" s="4"/>
      <c r="D59" s="4"/>
      <c r="E59" s="5"/>
      <c r="F59" s="5"/>
      <c r="G59" s="4"/>
      <c r="H59" s="4"/>
      <c r="I59" s="6"/>
      <c r="J59" s="4"/>
      <c r="K59" s="4"/>
      <c r="L59" s="4"/>
      <c r="M59" s="4"/>
      <c r="N59" s="4"/>
      <c r="O59" s="4"/>
      <c r="P59" s="4"/>
    </row>
    <row r="60" spans="1:16" ht="15.75" x14ac:dyDescent="0.25">
      <c r="A60" s="5"/>
      <c r="B60" s="5"/>
      <c r="C60" s="4"/>
      <c r="D60" s="4"/>
      <c r="E60" s="5"/>
      <c r="F60" s="5"/>
      <c r="G60" s="4"/>
      <c r="H60" s="4"/>
      <c r="I60" s="6"/>
      <c r="J60" s="4"/>
      <c r="K60" s="4"/>
      <c r="L60" s="4"/>
      <c r="M60" s="4"/>
      <c r="N60" s="4"/>
      <c r="O60" s="4"/>
      <c r="P60" s="4"/>
    </row>
    <row r="61" spans="1:16" ht="15.75" x14ac:dyDescent="0.25">
      <c r="A61" s="5"/>
      <c r="B61" s="5"/>
      <c r="C61" s="4"/>
      <c r="D61" s="4"/>
      <c r="E61" s="5"/>
      <c r="F61" s="5"/>
      <c r="G61" s="4"/>
      <c r="H61" s="4"/>
      <c r="I61" s="6"/>
      <c r="J61" s="4"/>
      <c r="K61" s="4"/>
      <c r="L61" s="4"/>
      <c r="M61" s="4"/>
      <c r="N61" s="4"/>
      <c r="O61" s="4"/>
      <c r="P61" s="4"/>
    </row>
    <row r="62" spans="1:16" ht="17.25" x14ac:dyDescent="0.3">
      <c r="M62" s="2"/>
    </row>
    <row r="63" spans="1:16" ht="17.25" x14ac:dyDescent="0.3">
      <c r="M63" s="2"/>
    </row>
    <row r="64" spans="1:16" ht="17.25" x14ac:dyDescent="0.3">
      <c r="M64" s="2"/>
    </row>
    <row r="65" spans="13:13" ht="17.25" x14ac:dyDescent="0.3">
      <c r="M65" s="2"/>
    </row>
    <row r="66" spans="13:13" ht="17.25" x14ac:dyDescent="0.3">
      <c r="M66" s="2"/>
    </row>
    <row r="67" spans="13:13" ht="17.25" x14ac:dyDescent="0.3">
      <c r="M67" s="2"/>
    </row>
    <row r="68" spans="13:13" ht="17.25" x14ac:dyDescent="0.3">
      <c r="M68" s="2"/>
    </row>
    <row r="69" spans="13:13" ht="17.25" x14ac:dyDescent="0.3">
      <c r="M69" s="2"/>
    </row>
    <row r="70" spans="13:13" ht="17.25" x14ac:dyDescent="0.3">
      <c r="M70" s="2"/>
    </row>
  </sheetData>
  <sheetProtection algorithmName="SHA-512" hashValue="PpsXuOHA6hSmjGnSVwJAvyoReEAkBnXRGS3p2/7EMa1F8d/n3bZDFp18EdsKYCgEIvdoRkcVmIcgT2GilNPWAw==" saltValue="U7dQw/QWP+gbaIACPatHkw==" spinCount="100000" sheet="1" formatCells="0" formatColumns="0" formatRows="0" insertColumns="0" insertRows="0" insertHyperlinks="0" deleteColumns="0" deleteRows="0" sort="0" autoFilter="0" pivotTables="0"/>
  <mergeCells count="33">
    <mergeCell ref="G11:G13"/>
    <mergeCell ref="H11:H12"/>
    <mergeCell ref="B11:B13"/>
    <mergeCell ref="C11:C13"/>
    <mergeCell ref="D11:D13"/>
    <mergeCell ref="E11:E13"/>
    <mergeCell ref="F11:F13"/>
    <mergeCell ref="A1:L1"/>
    <mergeCell ref="A3:A5"/>
    <mergeCell ref="B3:B5"/>
    <mergeCell ref="C3:C5"/>
    <mergeCell ref="D3:D5"/>
    <mergeCell ref="E3:E5"/>
    <mergeCell ref="L3:L5"/>
    <mergeCell ref="F3:F5"/>
    <mergeCell ref="G3:G5"/>
    <mergeCell ref="H3:H4"/>
    <mergeCell ref="J3:J5"/>
    <mergeCell ref="K3:K5"/>
    <mergeCell ref="L51:L53"/>
    <mergeCell ref="J51:J53"/>
    <mergeCell ref="K51:K53"/>
    <mergeCell ref="L11:L13"/>
    <mergeCell ref="A9:L9"/>
    <mergeCell ref="I3:I5"/>
    <mergeCell ref="I11:I13"/>
    <mergeCell ref="J11:J13"/>
    <mergeCell ref="K11:K13"/>
    <mergeCell ref="A47:I47"/>
    <mergeCell ref="A51:G51"/>
    <mergeCell ref="D52:G52"/>
    <mergeCell ref="H51:H52"/>
    <mergeCell ref="A11:A13"/>
  </mergeCells>
  <pageMargins left="0.23622047244094491" right="0.23622047244094491" top="0.74803149606299213" bottom="0.74803149606299213" header="0.31496062992125984" footer="0.31496062992125984"/>
  <pageSetup scale="45" orientation="landscape" r:id="rId1"/>
  <headerFooter>
    <oddHeader>&amp;L&amp;G&amp;C&amp;"Century Gothic,Negrita"&amp;12AUTORIDAD PARA EL MANEJO SUSTENTABLE DE LA CUENCA Y DEL LAGO DE AMATITLÁN 
NÓMINA CORRESPONDIENTE AL AGUINALDO</oddHeader>
    <oddFooter>&amp;CPágina &amp;P de &amp;F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2022-12-27T20:32:12Z</dcterms:modified>
</cp:coreProperties>
</file>