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C2c/GKYU0x4wGjHp7IJxJ73k3i45LexNq4uNNJY1Zl13Xkb5K9QGFHpwYt5kRpehbTqWT+eqUjrxze51Rw3KRg==" workbookSaltValue="Kp1gsYrmhfSIkG/YFTAOww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N6" i="1" l="1"/>
  <c r="O7" i="1"/>
  <c r="O8" i="1"/>
  <c r="O9" i="1"/>
  <c r="N9" i="1" l="1"/>
  <c r="P9" i="1" s="1"/>
  <c r="O6" i="1"/>
  <c r="P6" i="1" s="1"/>
  <c r="P10" i="1" s="1"/>
  <c r="P17" i="1" s="1"/>
  <c r="N8" i="1"/>
  <c r="P8" i="1" s="1"/>
  <c r="N7" i="1"/>
  <c r="P7" i="1" s="1"/>
  <c r="O10" i="1" l="1"/>
  <c r="O17" i="1" s="1"/>
  <c r="N10" i="1"/>
  <c r="N17" i="1" s="1"/>
  <c r="H7" i="1" l="1"/>
  <c r="H8" i="1"/>
  <c r="H9" i="1"/>
  <c r="H6" i="1"/>
  <c r="J9" i="1" l="1"/>
  <c r="J8" i="1"/>
  <c r="L8" i="1" s="1"/>
  <c r="J7" i="1"/>
  <c r="J6" i="1"/>
  <c r="L6" i="1" s="1"/>
  <c r="L7" i="1" l="1"/>
  <c r="L9" i="1"/>
  <c r="A8" i="1" l="1"/>
  <c r="A9" i="1" s="1"/>
</calcChain>
</file>

<file path=xl/sharedStrings.xml><?xml version="1.0" encoding="utf-8"?>
<sst xmlns="http://schemas.openxmlformats.org/spreadsheetml/2006/main" count="44" uniqueCount="32">
  <si>
    <t xml:space="preserve">No. </t>
  </si>
  <si>
    <t xml:space="preserve">Codigo de empleado </t>
  </si>
  <si>
    <t xml:space="preserve">No. de Contrato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</si>
  <si>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</si>
  <si>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</si>
  <si>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</si>
  <si>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</si>
  <si>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</si>
  <si>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</si>
  <si>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</si>
  <si>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LÍQUIDO A RECIBIR</t>
  </si>
  <si>
    <t>COMPLEMENTO
SALARIO</t>
  </si>
  <si>
    <t>Jornales</t>
  </si>
  <si>
    <t>Bono 66-2000</t>
  </si>
  <si>
    <t>Estación Acuática</t>
  </si>
  <si>
    <t>TOTAL</t>
  </si>
  <si>
    <t>11130016-216-00-0115-0003-12-33-00-000-005-000-031-00000</t>
  </si>
  <si>
    <t xml:space="preserve">Ubicación </t>
  </si>
  <si>
    <t>Renglón 033</t>
  </si>
  <si>
    <t>Peón</t>
  </si>
  <si>
    <t>64-2022-031-AMSA</t>
  </si>
  <si>
    <t>Yury Geovani Guzmán Avilés</t>
  </si>
  <si>
    <t>73-2022-031-AMSA</t>
  </si>
  <si>
    <t>Esvin Daniel Ramirez Pineda</t>
  </si>
  <si>
    <t>74-2022-031-AMSA</t>
  </si>
  <si>
    <t>Jefry Antonio Paiz Díaz</t>
  </si>
  <si>
    <t>77-2022-031-AMSA</t>
  </si>
  <si>
    <t>Bernardino Alistún Cachín</t>
  </si>
  <si>
    <t xml:space="preserve">Aguinaldo </t>
  </si>
  <si>
    <t xml:space="preserve">Bono vacacional </t>
  </si>
  <si>
    <t xml:space="preserve">Dias laborados 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</si>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</sst>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4" fillId="0" borderId="0" xfId="1" applyFont="1"/>
    <xf numFmtId="49" fontId="4" fillId="0" borderId="0" xfId="0" applyNumberFormat="1" applyFont="1" applyAlignment="1">
      <alignment horizontal="center"/>
    </xf>
    <xf numFmtId="0" fontId="5" fillId="0" borderId="0" xfId="2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3" borderId="8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49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4" fontId="6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2" applyFont="1" applyFill="1" applyBorder="1" applyAlignment="1" applyProtection="1">
      <alignment horizontal="center" vertical="center" wrapText="1"/>
      <protection hidden="1"/>
    </xf>
    <xf numFmtId="49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44" fontId="6" fillId="2" borderId="4" xfId="1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49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49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44" fontId="6" fillId="2" borderId="6" xfId="1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49" fontId="7" fillId="3" borderId="10" xfId="2" applyNumberFormat="1" applyFont="1" applyFill="1" applyBorder="1" applyAlignment="1" applyProtection="1">
      <alignment horizontal="center" vertical="center"/>
      <protection hidden="1"/>
    </xf>
    <xf numFmtId="0" fontId="7" fillId="0" borderId="10" xfId="2" applyFont="1" applyFill="1" applyBorder="1" applyAlignment="1" applyProtection="1">
      <alignment horizontal="center" vertical="center"/>
      <protection hidden="1"/>
    </xf>
    <xf numFmtId="44" fontId="7" fillId="0" borderId="10" xfId="1" applyFont="1" applyFill="1" applyBorder="1" applyAlignment="1" applyProtection="1">
      <alignment horizontal="center" vertical="center"/>
      <protection hidden="1"/>
    </xf>
    <xf numFmtId="2" fontId="4" fillId="0" borderId="10" xfId="0" applyNumberFormat="1" applyFont="1" applyFill="1" applyBorder="1" applyAlignment="1" applyProtection="1">
      <alignment horizontal="center"/>
      <protection hidden="1"/>
    </xf>
    <xf numFmtId="44" fontId="4" fillId="3" borderId="10" xfId="1" applyFont="1" applyFill="1" applyBorder="1" applyProtection="1">
      <protection hidden="1"/>
    </xf>
    <xf numFmtId="44" fontId="4" fillId="3" borderId="10" xfId="0" applyNumberFormat="1" applyFont="1" applyFill="1" applyBorder="1" applyProtection="1">
      <protection hidden="1"/>
    </xf>
    <xf numFmtId="44" fontId="4" fillId="5" borderId="10" xfId="0" applyNumberFormat="1" applyFont="1" applyFill="1" applyBorder="1" applyProtection="1">
      <protection hidden="1"/>
    </xf>
    <xf numFmtId="49" fontId="4" fillId="3" borderId="10" xfId="0" applyNumberFormat="1" applyFont="1" applyFill="1" applyBorder="1" applyAlignment="1" applyProtection="1">
      <alignment horizontal="center"/>
      <protection hidden="1"/>
    </xf>
    <xf numFmtId="164" fontId="4" fillId="0" borderId="10" xfId="0" applyNumberFormat="1" applyFont="1" applyFill="1" applyBorder="1" applyProtection="1">
      <protection hidden="1"/>
    </xf>
    <xf numFmtId="44" fontId="4" fillId="2" borderId="9" xfId="0" applyNumberFormat="1" applyFont="1" applyFill="1" applyBorder="1" applyProtection="1">
      <protection hidden="1"/>
    </xf>
    <xf numFmtId="0" fontId="7" fillId="0" borderId="10" xfId="3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11" xfId="0" applyFont="1" applyFill="1" applyBorder="1" applyAlignment="1" applyProtection="1">
      <alignment horizontal="center"/>
      <protection hidden="1"/>
    </xf>
    <xf numFmtId="49" fontId="7" fillId="3" borderId="11" xfId="2" applyNumberFormat="1" applyFont="1" applyFill="1" applyBorder="1" applyAlignment="1" applyProtection="1">
      <alignment horizontal="center" vertical="center"/>
      <protection hidden="1"/>
    </xf>
    <xf numFmtId="0" fontId="7" fillId="0" borderId="11" xfId="2" applyFont="1" applyFill="1" applyBorder="1" applyAlignment="1" applyProtection="1">
      <alignment horizontal="center" vertical="center"/>
      <protection hidden="1"/>
    </xf>
    <xf numFmtId="0" fontId="7" fillId="0" borderId="11" xfId="3" applyFont="1" applyFill="1" applyBorder="1" applyAlignment="1" applyProtection="1">
      <alignment horizontal="center" vertical="center"/>
      <protection hidden="1"/>
    </xf>
    <xf numFmtId="44" fontId="7" fillId="0" borderId="11" xfId="1" applyFont="1" applyFill="1" applyBorder="1" applyAlignment="1" applyProtection="1">
      <alignment horizontal="center" vertical="center"/>
      <protection hidden="1"/>
    </xf>
    <xf numFmtId="2" fontId="4" fillId="0" borderId="11" xfId="0" applyNumberFormat="1" applyFont="1" applyFill="1" applyBorder="1" applyAlignment="1" applyProtection="1">
      <alignment horizontal="center"/>
      <protection hidden="1"/>
    </xf>
    <xf numFmtId="44" fontId="4" fillId="3" borderId="11" xfId="1" applyFont="1" applyFill="1" applyBorder="1" applyProtection="1">
      <protection hidden="1"/>
    </xf>
    <xf numFmtId="44" fontId="4" fillId="3" borderId="11" xfId="0" applyNumberFormat="1" applyFont="1" applyFill="1" applyBorder="1" applyProtection="1">
      <protection hidden="1"/>
    </xf>
    <xf numFmtId="0" fontId="6" fillId="4" borderId="18" xfId="0" applyFont="1" applyFill="1" applyBorder="1" applyAlignment="1" applyProtection="1">
      <alignment horizontal="center"/>
      <protection hidden="1"/>
    </xf>
    <xf numFmtId="0" fontId="6" fillId="4" borderId="8" xfId="0" applyFont="1" applyFill="1" applyBorder="1" applyAlignment="1" applyProtection="1">
      <alignment horizontal="center"/>
      <protection hidden="1"/>
    </xf>
    <xf numFmtId="0" fontId="6" fillId="4" borderId="19" xfId="0" applyFont="1" applyFill="1" applyBorder="1" applyAlignment="1" applyProtection="1">
      <alignment horizontal="center"/>
      <protection hidden="1"/>
    </xf>
    <xf numFmtId="44" fontId="5" fillId="4" borderId="7" xfId="1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44" fontId="5" fillId="3" borderId="0" xfId="1" applyFont="1" applyFill="1" applyBorder="1" applyProtection="1">
      <protection hidden="1"/>
    </xf>
    <xf numFmtId="44" fontId="5" fillId="3" borderId="0" xfId="0" applyNumberFormat="1" applyFont="1" applyFill="1" applyBorder="1" applyProtection="1">
      <protection hidden="1"/>
    </xf>
    <xf numFmtId="44" fontId="6" fillId="3" borderId="0" xfId="0" applyNumberFormat="1" applyFont="1" applyFill="1" applyBorder="1" applyProtection="1">
      <protection hidden="1"/>
    </xf>
    <xf numFmtId="49" fontId="6" fillId="3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44" fontId="9" fillId="0" borderId="0" xfId="1" applyFont="1" applyFill="1" applyBorder="1" applyProtection="1">
      <protection hidden="1"/>
    </xf>
    <xf numFmtId="44" fontId="9" fillId="0" borderId="0" xfId="0" applyNumberFormat="1" applyFont="1" applyFill="1" applyBorder="1" applyProtection="1"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49" fontId="5" fillId="0" borderId="0" xfId="0" applyNumberFormat="1" applyFont="1" applyFill="1" applyBorder="1" applyAlignment="1" applyProtection="1">
      <alignment horizontal="center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5" fillId="3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vertical="center" wrapText="1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5" fillId="6" borderId="3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6" borderId="17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4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44" fontId="5" fillId="4" borderId="12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4" fontId="4" fillId="0" borderId="0" xfId="0" applyNumberFormat="1" applyFont="1" applyAlignment="1" applyProtection="1">
      <alignment horizontal="center"/>
      <protection hidden="1"/>
    </xf>
    <xf numFmtId="44" fontId="4" fillId="0" borderId="0" xfId="1" applyFont="1" applyProtection="1">
      <protection hidden="1"/>
    </xf>
    <xf numFmtId="44" fontId="4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view="pageLayout" zoomScale="95" zoomScaleNormal="89" zoomScalePageLayoutView="95" workbookViewId="0">
      <selection activeCell="O17" sqref="O17"/>
    </sheetView>
  </sheetViews>
  <sheetFormatPr baseColWidth="10" defaultColWidth="9.140625" defaultRowHeight="15" x14ac:dyDescent="0.25"/>
  <cols>
    <col min="1" max="1" width="4.85546875" style="1" customWidth="1"/>
    <col min="2" max="2" width="14.42578125" style="1" customWidth="1"/>
    <col min="3" max="3" width="23.140625" customWidth="1"/>
    <col min="4" max="4" width="17.7109375" customWidth="1"/>
    <col min="5" max="5" width="27.140625" style="1" customWidth="1"/>
    <col min="6" max="6" width="46.140625" style="1" customWidth="1"/>
    <col min="7" max="7" width="11.140625" customWidth="1"/>
    <col min="8" max="8" width="11.5703125" hidden="1" customWidth="1"/>
    <col min="9" max="9" width="16.28515625" customWidth="1"/>
    <col min="10" max="10" width="15.140625" hidden="1" customWidth="1"/>
    <col min="11" max="11" width="14.42578125" hidden="1" customWidth="1"/>
    <col min="12" max="12" width="15.85546875" hidden="1" customWidth="1"/>
    <col min="13" max="13" width="12" style="3" customWidth="1"/>
    <col min="14" max="14" width="17.140625" customWidth="1"/>
    <col min="15" max="15" width="19" customWidth="1"/>
    <col min="16" max="16" width="18.85546875" customWidth="1"/>
  </cols>
  <sheetData>
    <row r="1" spans="1:20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11"/>
      <c r="R1" s="4"/>
      <c r="S1" s="4"/>
      <c r="T1" s="4"/>
    </row>
    <row r="2" spans="1:20" ht="15.75" customHeight="1" thickBot="1" x14ac:dyDescent="0.3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"/>
      <c r="R2" s="4"/>
      <c r="S2" s="4"/>
      <c r="T2" s="4"/>
    </row>
    <row r="3" spans="1:20" ht="18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17</v>
      </c>
      <c r="F3" s="13" t="s">
        <v>4</v>
      </c>
      <c r="G3" s="14" t="s">
        <v>5</v>
      </c>
      <c r="H3" s="15" t="s">
        <v>6</v>
      </c>
      <c r="I3" s="15" t="s">
        <v>7</v>
      </c>
      <c r="J3" s="16" t="s">
        <v>8</v>
      </c>
      <c r="K3" s="15" t="s">
        <v>18</v>
      </c>
      <c r="L3" s="17" t="s">
        <v>9</v>
      </c>
      <c r="M3" s="18" t="s">
        <v>30</v>
      </c>
      <c r="N3" s="15" t="s">
        <v>28</v>
      </c>
      <c r="O3" s="19" t="s">
        <v>29</v>
      </c>
      <c r="P3" s="13" t="s">
        <v>10</v>
      </c>
      <c r="Q3" s="11"/>
      <c r="R3" s="4"/>
      <c r="S3" s="4"/>
      <c r="T3" s="4"/>
    </row>
    <row r="4" spans="1:20" ht="16.5" thickBot="1" x14ac:dyDescent="0.3">
      <c r="A4" s="20"/>
      <c r="B4" s="20"/>
      <c r="C4" s="20"/>
      <c r="D4" s="20"/>
      <c r="E4" s="20"/>
      <c r="F4" s="20"/>
      <c r="G4" s="21"/>
      <c r="H4" s="22"/>
      <c r="I4" s="23"/>
      <c r="J4" s="24"/>
      <c r="K4" s="25"/>
      <c r="L4" s="26"/>
      <c r="M4" s="27"/>
      <c r="N4" s="22"/>
      <c r="O4" s="28"/>
      <c r="P4" s="20"/>
      <c r="Q4" s="11"/>
      <c r="R4" s="4"/>
      <c r="S4" s="4"/>
      <c r="T4" s="4"/>
    </row>
    <row r="5" spans="1:20" ht="65.25" customHeight="1" thickBot="1" x14ac:dyDescent="0.3">
      <c r="A5" s="29"/>
      <c r="B5" s="29"/>
      <c r="C5" s="29"/>
      <c r="D5" s="29"/>
      <c r="E5" s="29"/>
      <c r="F5" s="29"/>
      <c r="G5" s="30"/>
      <c r="H5" s="23"/>
      <c r="I5" s="31" t="s">
        <v>11</v>
      </c>
      <c r="J5" s="32" t="s">
        <v>12</v>
      </c>
      <c r="K5" s="33" t="s">
        <v>13</v>
      </c>
      <c r="L5" s="34"/>
      <c r="M5" s="35"/>
      <c r="N5" s="23"/>
      <c r="O5" s="36"/>
      <c r="P5" s="29"/>
      <c r="Q5" s="11"/>
      <c r="R5" s="4"/>
      <c r="S5" s="4"/>
      <c r="T5" s="4"/>
    </row>
    <row r="6" spans="1:20" ht="15.75" x14ac:dyDescent="0.25">
      <c r="A6" s="37">
        <v>1</v>
      </c>
      <c r="B6" s="38">
        <v>9901000915</v>
      </c>
      <c r="C6" s="38" t="s">
        <v>20</v>
      </c>
      <c r="D6" s="39" t="s">
        <v>19</v>
      </c>
      <c r="E6" s="40" t="s">
        <v>14</v>
      </c>
      <c r="F6" s="40" t="s">
        <v>21</v>
      </c>
      <c r="G6" s="41">
        <v>71.400000000000006</v>
      </c>
      <c r="H6" s="37" t="e">
        <f>(#REF!)</f>
        <v>#REF!</v>
      </c>
      <c r="I6" s="42">
        <v>836.6</v>
      </c>
      <c r="J6" s="43" t="e">
        <f t="shared" ref="J6:J9" si="0">+G6*H6</f>
        <v>#REF!</v>
      </c>
      <c r="K6" s="44">
        <v>250</v>
      </c>
      <c r="L6" s="45" t="e">
        <f t="shared" ref="L6:L9" si="1">I6+J6</f>
        <v>#REF!</v>
      </c>
      <c r="M6" s="46" t="s">
        <v>31</v>
      </c>
      <c r="N6" s="47">
        <f t="shared" ref="N6:N9" si="2">G6*30*M6/365+I6*M6/365</f>
        <v>228.49534246575342</v>
      </c>
      <c r="O6" s="47">
        <f t="shared" ref="O6:O9" si="3">200*M6/365</f>
        <v>15.342465753424657</v>
      </c>
      <c r="P6" s="48">
        <f t="shared" ref="P6:P9" si="4">(N6+O6)</f>
        <v>243.83780821917807</v>
      </c>
      <c r="Q6" s="11"/>
      <c r="R6" s="4"/>
      <c r="S6" s="4"/>
      <c r="T6" s="4"/>
    </row>
    <row r="7" spans="1:20" ht="15.75" x14ac:dyDescent="0.25">
      <c r="A7" s="37">
        <f>(A6)+1</f>
        <v>2</v>
      </c>
      <c r="B7" s="38">
        <v>9901351203</v>
      </c>
      <c r="C7" s="38" t="s">
        <v>22</v>
      </c>
      <c r="D7" s="39" t="s">
        <v>19</v>
      </c>
      <c r="E7" s="40" t="s">
        <v>14</v>
      </c>
      <c r="F7" s="49" t="s">
        <v>23</v>
      </c>
      <c r="G7" s="41">
        <v>71.400000000000006</v>
      </c>
      <c r="H7" s="37" t="e">
        <f>(#REF!)</f>
        <v>#REF!</v>
      </c>
      <c r="I7" s="42">
        <v>836.6</v>
      </c>
      <c r="J7" s="43" t="e">
        <f t="shared" si="0"/>
        <v>#REF!</v>
      </c>
      <c r="K7" s="44">
        <v>250</v>
      </c>
      <c r="L7" s="45" t="e">
        <f t="shared" si="1"/>
        <v>#REF!</v>
      </c>
      <c r="M7" s="46" t="s">
        <v>31</v>
      </c>
      <c r="N7" s="47">
        <f t="shared" si="2"/>
        <v>228.49534246575342</v>
      </c>
      <c r="O7" s="47">
        <f t="shared" si="3"/>
        <v>15.342465753424657</v>
      </c>
      <c r="P7" s="48">
        <f t="shared" si="4"/>
        <v>243.83780821917807</v>
      </c>
      <c r="Q7" s="11"/>
      <c r="R7" s="4"/>
      <c r="S7" s="4"/>
      <c r="T7" s="4"/>
    </row>
    <row r="8" spans="1:20" ht="15.75" x14ac:dyDescent="0.25">
      <c r="A8" s="37">
        <f t="shared" ref="A8:A9" si="5">(A7)+1</f>
        <v>3</v>
      </c>
      <c r="B8" s="38">
        <v>9901358807</v>
      </c>
      <c r="C8" s="38" t="s">
        <v>24</v>
      </c>
      <c r="D8" s="39" t="s">
        <v>19</v>
      </c>
      <c r="E8" s="40" t="s">
        <v>14</v>
      </c>
      <c r="F8" s="49" t="s">
        <v>25</v>
      </c>
      <c r="G8" s="41">
        <v>71.400000000000006</v>
      </c>
      <c r="H8" s="37" t="e">
        <f>(#REF!)</f>
        <v>#REF!</v>
      </c>
      <c r="I8" s="42">
        <v>836.6</v>
      </c>
      <c r="J8" s="43" t="e">
        <f t="shared" si="0"/>
        <v>#REF!</v>
      </c>
      <c r="K8" s="44">
        <v>250</v>
      </c>
      <c r="L8" s="45" t="e">
        <f t="shared" si="1"/>
        <v>#REF!</v>
      </c>
      <c r="M8" s="46" t="s">
        <v>31</v>
      </c>
      <c r="N8" s="47">
        <f t="shared" si="2"/>
        <v>228.49534246575342</v>
      </c>
      <c r="O8" s="47">
        <f t="shared" si="3"/>
        <v>15.342465753424657</v>
      </c>
      <c r="P8" s="48">
        <f t="shared" si="4"/>
        <v>243.83780821917807</v>
      </c>
      <c r="Q8" s="11"/>
      <c r="R8" s="4"/>
      <c r="S8" s="4"/>
      <c r="T8" s="4"/>
    </row>
    <row r="9" spans="1:20" ht="15.75" x14ac:dyDescent="0.25">
      <c r="A9" s="37">
        <f t="shared" si="5"/>
        <v>4</v>
      </c>
      <c r="B9" s="50">
        <v>9901358808</v>
      </c>
      <c r="C9" s="51" t="s">
        <v>26</v>
      </c>
      <c r="D9" s="52" t="s">
        <v>19</v>
      </c>
      <c r="E9" s="53" t="s">
        <v>14</v>
      </c>
      <c r="F9" s="54" t="s">
        <v>27</v>
      </c>
      <c r="G9" s="55">
        <v>71.400000000000006</v>
      </c>
      <c r="H9" s="37" t="e">
        <f>(#REF!)</f>
        <v>#REF!</v>
      </c>
      <c r="I9" s="56">
        <v>836.6</v>
      </c>
      <c r="J9" s="57" t="e">
        <f t="shared" si="0"/>
        <v>#REF!</v>
      </c>
      <c r="K9" s="58">
        <v>250</v>
      </c>
      <c r="L9" s="45" t="e">
        <f t="shared" si="1"/>
        <v>#REF!</v>
      </c>
      <c r="M9" s="46" t="s">
        <v>31</v>
      </c>
      <c r="N9" s="47">
        <f t="shared" si="2"/>
        <v>228.49534246575342</v>
      </c>
      <c r="O9" s="47">
        <f t="shared" si="3"/>
        <v>15.342465753424657</v>
      </c>
      <c r="P9" s="48">
        <f t="shared" si="4"/>
        <v>243.83780821917807</v>
      </c>
      <c r="Q9" s="11"/>
      <c r="R9" s="4"/>
      <c r="S9" s="4"/>
      <c r="T9" s="4"/>
    </row>
    <row r="10" spans="1:20" ht="16.5" thickBot="1" x14ac:dyDescent="0.3">
      <c r="A10" s="59" t="s">
        <v>15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62">
        <f>SUM(N6:N9)</f>
        <v>913.9813698630137</v>
      </c>
      <c r="O10" s="62">
        <f>SUM(O6:O9)</f>
        <v>61.369863013698627</v>
      </c>
      <c r="P10" s="62">
        <f>SUM(P6:P9)+0.01</f>
        <v>975.36123287671228</v>
      </c>
      <c r="Q10" s="11"/>
      <c r="R10" s="4"/>
      <c r="S10" s="4"/>
      <c r="T10" s="4"/>
    </row>
    <row r="11" spans="1:20" ht="15.75" x14ac:dyDescent="0.25">
      <c r="A11" s="63"/>
      <c r="B11" s="63"/>
      <c r="C11" s="63"/>
      <c r="D11" s="63"/>
      <c r="E11" s="63"/>
      <c r="F11" s="63"/>
      <c r="G11" s="63"/>
      <c r="H11" s="63"/>
      <c r="I11" s="64"/>
      <c r="J11" s="64"/>
      <c r="K11" s="65"/>
      <c r="L11" s="66"/>
      <c r="M11" s="67"/>
      <c r="N11" s="66"/>
      <c r="O11" s="66"/>
      <c r="P11" s="65"/>
      <c r="Q11" s="11"/>
      <c r="R11" s="4"/>
      <c r="S11" s="4"/>
      <c r="T11" s="4"/>
    </row>
    <row r="12" spans="1:20" ht="15.75" x14ac:dyDescent="0.25">
      <c r="A12" s="68"/>
      <c r="B12" s="68"/>
      <c r="C12" s="68"/>
      <c r="D12" s="68"/>
      <c r="E12" s="68"/>
      <c r="F12" s="68"/>
      <c r="G12" s="68"/>
      <c r="H12" s="68"/>
      <c r="I12" s="69"/>
      <c r="J12" s="69"/>
      <c r="K12" s="70"/>
      <c r="L12" s="70"/>
      <c r="M12" s="71"/>
      <c r="N12" s="70"/>
      <c r="O12" s="70"/>
      <c r="P12" s="70"/>
      <c r="Q12" s="11"/>
      <c r="R12" s="4"/>
      <c r="S12" s="4"/>
      <c r="T12" s="4"/>
    </row>
    <row r="13" spans="1:20" ht="16.5" thickBot="1" x14ac:dyDescent="0.3">
      <c r="A13" s="72"/>
      <c r="B13" s="72"/>
      <c r="C13" s="72"/>
      <c r="D13" s="72"/>
      <c r="E13" s="72"/>
      <c r="F13" s="72"/>
      <c r="G13" s="72"/>
      <c r="H13" s="72"/>
      <c r="I13" s="73"/>
      <c r="J13" s="73"/>
      <c r="K13" s="74"/>
      <c r="L13" s="74"/>
      <c r="M13" s="75"/>
      <c r="N13" s="74"/>
      <c r="O13" s="74"/>
      <c r="P13" s="74"/>
      <c r="Q13" s="11"/>
      <c r="R13" s="4"/>
      <c r="S13" s="4"/>
      <c r="T13" s="4"/>
    </row>
    <row r="14" spans="1:20" ht="17.25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7"/>
      <c r="K14" s="78"/>
      <c r="L14" s="79"/>
      <c r="M14" s="80"/>
      <c r="N14" s="81" t="s">
        <v>28</v>
      </c>
      <c r="O14" s="82" t="s">
        <v>29</v>
      </c>
      <c r="P14" s="83" t="s">
        <v>10</v>
      </c>
      <c r="Q14" s="11"/>
      <c r="R14" s="4"/>
      <c r="S14" s="4"/>
      <c r="T14" s="4"/>
    </row>
    <row r="15" spans="1:20" ht="15.75" x14ac:dyDescent="0.25">
      <c r="A15" s="9"/>
      <c r="B15" s="9"/>
      <c r="C15" s="79"/>
      <c r="D15" s="84"/>
      <c r="E15" s="84"/>
      <c r="F15" s="84"/>
      <c r="G15" s="84"/>
      <c r="H15" s="76"/>
      <c r="I15" s="76"/>
      <c r="J15" s="77"/>
      <c r="K15" s="78"/>
      <c r="L15" s="9"/>
      <c r="M15" s="80"/>
      <c r="N15" s="85"/>
      <c r="O15" s="86"/>
      <c r="P15" s="87"/>
      <c r="Q15" s="11"/>
      <c r="R15" s="4"/>
      <c r="S15" s="4"/>
      <c r="T15" s="4"/>
    </row>
    <row r="16" spans="1:20" ht="16.5" thickBot="1" x14ac:dyDescent="0.3">
      <c r="A16" s="88"/>
      <c r="B16" s="88"/>
      <c r="C16" s="88"/>
      <c r="D16" s="88"/>
      <c r="E16" s="88"/>
      <c r="F16" s="89"/>
      <c r="G16" s="88"/>
      <c r="H16" s="88"/>
      <c r="I16" s="88"/>
      <c r="J16" s="90"/>
      <c r="K16" s="90"/>
      <c r="L16" s="90"/>
      <c r="M16" s="90"/>
      <c r="N16" s="91"/>
      <c r="O16" s="92"/>
      <c r="P16" s="93"/>
      <c r="Q16" s="11"/>
      <c r="R16" s="4"/>
      <c r="S16" s="4"/>
      <c r="T16" s="4"/>
    </row>
    <row r="17" spans="1:20" ht="16.5" thickBot="1" x14ac:dyDescent="0.3">
      <c r="A17" s="89"/>
      <c r="B17" s="89"/>
      <c r="C17" s="89"/>
      <c r="D17" s="89"/>
      <c r="E17" s="89"/>
      <c r="F17" s="89"/>
      <c r="G17" s="89"/>
      <c r="H17" s="89"/>
      <c r="I17" s="89"/>
      <c r="J17" s="94"/>
      <c r="K17" s="94"/>
      <c r="L17" s="94"/>
      <c r="M17" s="94"/>
      <c r="N17" s="95">
        <f>SUM(N10)</f>
        <v>913.9813698630137</v>
      </c>
      <c r="O17" s="95">
        <f t="shared" ref="O17:P17" si="6">SUM(O10)</f>
        <v>61.369863013698627</v>
      </c>
      <c r="P17" s="95">
        <f t="shared" si="6"/>
        <v>975.36123287671228</v>
      </c>
      <c r="Q17" s="11"/>
      <c r="R17" s="4"/>
      <c r="S17" s="4"/>
      <c r="T17" s="4"/>
    </row>
    <row r="18" spans="1:20" ht="15.75" x14ac:dyDescent="0.25">
      <c r="A18" s="96"/>
      <c r="B18" s="96"/>
      <c r="C18" s="96"/>
      <c r="D18" s="11"/>
      <c r="E18" s="96"/>
      <c r="F18" s="96"/>
      <c r="G18" s="11"/>
      <c r="H18" s="97"/>
      <c r="I18" s="96"/>
      <c r="J18" s="98"/>
      <c r="K18" s="99"/>
      <c r="L18" s="11"/>
      <c r="M18" s="100"/>
      <c r="N18" s="11"/>
      <c r="O18" s="11"/>
      <c r="P18" s="11"/>
      <c r="Q18" s="11"/>
      <c r="R18" s="4"/>
      <c r="S18" s="4"/>
      <c r="T18" s="4"/>
    </row>
    <row r="19" spans="1:20" ht="15.75" x14ac:dyDescent="0.25">
      <c r="A19" s="5"/>
      <c r="B19" s="5"/>
      <c r="C19" s="5"/>
      <c r="D19" s="4"/>
      <c r="E19" s="5"/>
      <c r="F19" s="5"/>
      <c r="G19" s="4"/>
      <c r="H19" s="6"/>
      <c r="I19" s="5"/>
      <c r="J19" s="7"/>
      <c r="K19" s="4"/>
      <c r="L19" s="4"/>
      <c r="M19" s="8"/>
      <c r="N19" s="4"/>
      <c r="O19" s="4"/>
      <c r="P19" s="4"/>
      <c r="Q19" s="4"/>
      <c r="R19" s="4"/>
      <c r="S19" s="4"/>
      <c r="T19" s="4"/>
    </row>
    <row r="20" spans="1:20" ht="15.75" x14ac:dyDescent="0.25">
      <c r="A20" s="5"/>
      <c r="B20" s="5"/>
      <c r="C20" s="5"/>
      <c r="D20" s="4"/>
      <c r="E20" s="5"/>
      <c r="F20" s="5"/>
      <c r="G20" s="4"/>
      <c r="H20" s="6"/>
      <c r="I20" s="5"/>
      <c r="J20" s="7"/>
      <c r="K20" s="4"/>
      <c r="L20" s="4"/>
      <c r="M20" s="8"/>
      <c r="N20" s="4"/>
      <c r="O20" s="4"/>
      <c r="P20" s="4"/>
      <c r="Q20" s="4"/>
      <c r="R20" s="4"/>
      <c r="S20" s="4"/>
      <c r="T20" s="4"/>
    </row>
    <row r="21" spans="1:20" ht="15.75" x14ac:dyDescent="0.25">
      <c r="A21" s="5"/>
      <c r="B21" s="5"/>
      <c r="C21" s="4"/>
      <c r="D21" s="4"/>
      <c r="E21" s="5"/>
      <c r="F21" s="5"/>
      <c r="G21" s="4"/>
      <c r="H21" s="4"/>
      <c r="I21" s="4"/>
      <c r="J21" s="4"/>
      <c r="K21" s="4"/>
      <c r="L21" s="4"/>
      <c r="M21" s="8"/>
      <c r="N21" s="4"/>
      <c r="O21" s="4"/>
      <c r="P21" s="4"/>
      <c r="Q21" s="4"/>
      <c r="R21" s="4"/>
      <c r="S21" s="4"/>
      <c r="T21" s="4"/>
    </row>
    <row r="22" spans="1:20" ht="15.75" x14ac:dyDescent="0.25">
      <c r="A22" s="5"/>
      <c r="B22" s="5"/>
      <c r="C22" s="4"/>
      <c r="D22" s="4"/>
      <c r="E22" s="5"/>
      <c r="F22" s="5"/>
      <c r="G22" s="4"/>
      <c r="H22" s="4"/>
      <c r="I22" s="4"/>
      <c r="J22" s="4"/>
      <c r="K22" s="4"/>
      <c r="L22" s="4"/>
      <c r="M22" s="8"/>
      <c r="N22" s="4"/>
      <c r="O22" s="4"/>
      <c r="P22" s="4"/>
      <c r="Q22" s="4"/>
      <c r="R22" s="4"/>
      <c r="S22" s="4"/>
      <c r="T22" s="4"/>
    </row>
    <row r="23" spans="1:20" ht="15.75" x14ac:dyDescent="0.25">
      <c r="A23" s="5"/>
      <c r="B23" s="5"/>
      <c r="C23" s="4"/>
      <c r="D23" s="4"/>
      <c r="E23" s="5"/>
      <c r="F23" s="5"/>
      <c r="G23" s="4"/>
      <c r="H23" s="4"/>
      <c r="I23" s="4"/>
      <c r="J23" s="4"/>
      <c r="K23" s="4"/>
      <c r="L23" s="4"/>
      <c r="M23" s="8"/>
      <c r="N23" s="4"/>
      <c r="O23" s="4"/>
      <c r="P23" s="4"/>
      <c r="Q23" s="4"/>
      <c r="R23" s="4"/>
      <c r="S23" s="4"/>
      <c r="T23" s="4"/>
    </row>
    <row r="24" spans="1:20" ht="15.75" x14ac:dyDescent="0.25">
      <c r="A24" s="5"/>
      <c r="B24" s="5"/>
      <c r="C24" s="4"/>
      <c r="D24" s="4"/>
      <c r="E24" s="5"/>
      <c r="F24" s="5"/>
      <c r="G24" s="4"/>
      <c r="H24" s="4"/>
      <c r="I24" s="4"/>
      <c r="J24" s="4"/>
      <c r="K24" s="4"/>
      <c r="L24" s="4"/>
      <c r="M24" s="8"/>
      <c r="N24" s="4"/>
      <c r="O24" s="4"/>
      <c r="P24" s="4"/>
      <c r="Q24" s="4"/>
      <c r="R24" s="4"/>
      <c r="S24" s="4"/>
      <c r="T24" s="4"/>
    </row>
    <row r="25" spans="1:20" ht="17.25" x14ac:dyDescent="0.3">
      <c r="Q25" s="2"/>
    </row>
    <row r="26" spans="1:20" ht="17.25" x14ac:dyDescent="0.3">
      <c r="Q26" s="2"/>
    </row>
    <row r="27" spans="1:20" ht="17.25" x14ac:dyDescent="0.3">
      <c r="Q27" s="2"/>
    </row>
    <row r="28" spans="1:20" ht="17.25" x14ac:dyDescent="0.3">
      <c r="Q28" s="2"/>
    </row>
    <row r="29" spans="1:20" ht="17.25" x14ac:dyDescent="0.3">
      <c r="Q29" s="2"/>
    </row>
    <row r="30" spans="1:20" ht="17.25" x14ac:dyDescent="0.3">
      <c r="Q30" s="2"/>
    </row>
    <row r="31" spans="1:20" ht="17.25" x14ac:dyDescent="0.3">
      <c r="Q31" s="2"/>
    </row>
    <row r="32" spans="1:20" ht="17.25" x14ac:dyDescent="0.3">
      <c r="Q32" s="2"/>
    </row>
    <row r="33" spans="17:17" ht="17.25" x14ac:dyDescent="0.3">
      <c r="Q33" s="2"/>
    </row>
  </sheetData>
  <sheetProtection algorithmName="SHA-512" hashValue="+ZXIg5nDZorlBVCC7wqQNP7wSOreoVNKZ3D0b2uIORHQxBqi2AqJ21m9Gwcn1EwzVKX9zUoUc1UfruLPVKOXGQ==" saltValue="2uywiYsJiQg2mKz4l7iuWw==" spinCount="100000" sheet="1" formatCells="0" formatColumns="0" formatRows="0" insertColumns="0" insertRows="0" insertHyperlinks="0" deleteColumns="0" deleteRows="0" sort="0" autoFilter="0" pivotTables="0"/>
  <mergeCells count="25">
    <mergeCell ref="A2:P2"/>
    <mergeCell ref="H3:H5"/>
    <mergeCell ref="H14:H15"/>
    <mergeCell ref="A10:M10"/>
    <mergeCell ref="E3:E5"/>
    <mergeCell ref="D3:D5"/>
    <mergeCell ref="F3:F5"/>
    <mergeCell ref="A14:G14"/>
    <mergeCell ref="B3:B5"/>
    <mergeCell ref="C3:C5"/>
    <mergeCell ref="A3:A5"/>
    <mergeCell ref="D15:G15"/>
    <mergeCell ref="G3:G5"/>
    <mergeCell ref="P14:P16"/>
    <mergeCell ref="N14:N16"/>
    <mergeCell ref="O14:O16"/>
    <mergeCell ref="I14:I15"/>
    <mergeCell ref="P3:P5"/>
    <mergeCell ref="I3:I4"/>
    <mergeCell ref="J3:J4"/>
    <mergeCell ref="K3:K4"/>
    <mergeCell ref="L3:L5"/>
    <mergeCell ref="M3:M5"/>
    <mergeCell ref="N3:N5"/>
    <mergeCell ref="O3:O5"/>
  </mergeCells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>&amp;L&amp;G&amp;C&amp;"Century Gothic,Negrita"&amp;12AUTORIDAD PARA EL MANEJO SUSTENTABLE DE LA CUENCA Y DEL LAGO DE AMATITLÁN 
NÓMINA CORRESPONDIENTE AL AGUINALDO DE FEBRERO 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2022-12-21T20:27:55Z</dcterms:modified>
</cp:coreProperties>
</file>