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Qglj3Go5nKDKiM/nRenDOLiAsQxwiI7cUBPvMgXfQumN14puLuvs7YSQpx3tF97Ho9vABHYmc6BytTy38G8m5A==" workbookSaltValue="/KNpTkwZofi0DLo8Q/dMqA==" workbookSpinCount="100000" lockStructure="1"/>
  <bookViews>
    <workbookView xWindow="-105" yWindow="-105" windowWidth="19425" windowHeight="104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J37" i="1"/>
  <c r="H37" i="1"/>
  <c r="I20" i="1" l="1"/>
  <c r="I11" i="1"/>
  <c r="H44" i="1" l="1"/>
  <c r="I44" i="1"/>
  <c r="I49" i="1" s="1"/>
  <c r="J44" i="1"/>
  <c r="A18" i="1"/>
  <c r="A19" i="1" s="1"/>
  <c r="J49" i="1" l="1"/>
  <c r="K42" i="1" l="1"/>
  <c r="K35" i="1" l="1"/>
  <c r="K36" i="1"/>
  <c r="K34" i="1"/>
  <c r="K28" i="1"/>
  <c r="K33" i="1"/>
  <c r="K32" i="1"/>
  <c r="K31" i="1"/>
  <c r="K30" i="1"/>
  <c r="K27" i="1"/>
  <c r="J18" i="1" l="1"/>
  <c r="K43" i="1"/>
  <c r="K44" i="1" s="1"/>
  <c r="K29" i="1"/>
  <c r="K37" i="1" s="1"/>
  <c r="A28" i="1" l="1"/>
  <c r="A29" i="1" s="1"/>
  <c r="A30" i="1" s="1"/>
  <c r="A31" i="1" s="1"/>
  <c r="A32" i="1" s="1"/>
  <c r="A33" i="1" s="1"/>
  <c r="A34" i="1" s="1"/>
  <c r="A35" i="1" s="1"/>
  <c r="A36" i="1" s="1"/>
  <c r="H20" i="1"/>
  <c r="A42" i="1" l="1"/>
  <c r="A43" i="1" s="1"/>
  <c r="J19" i="1"/>
  <c r="J20" i="1" s="1"/>
  <c r="A8" i="1" l="1"/>
  <c r="A9" i="1" s="1"/>
  <c r="A10" i="1" s="1"/>
  <c r="J8" i="1" l="1"/>
  <c r="J10" i="1"/>
  <c r="J7" i="1"/>
  <c r="J9" i="1"/>
  <c r="J11" i="1" l="1"/>
  <c r="K49" i="1" s="1"/>
  <c r="H11" i="1"/>
  <c r="H49" i="1" s="1"/>
</calcChain>
</file>

<file path=xl/sharedStrings.xml><?xml version="1.0" encoding="utf-8"?>
<sst xmlns="http://schemas.openxmlformats.org/spreadsheetml/2006/main" count="139" uniqueCount="50">
  <si>
    <t xml:space="preserve">No. </t>
  </si>
  <si>
    <t xml:space="preserve">No. de Contrato </t>
  </si>
  <si>
    <t xml:space="preserve">Titulo del Jornal </t>
  </si>
  <si>
    <t xml:space="preserve">Empleado </t>
  </si>
  <si>
    <t xml:space="preserve">Jornal </t>
  </si>
  <si>
    <t>Renglon 033</t>
  </si>
  <si>
    <t>LÍQUIDO A RECIBIR</t>
  </si>
  <si>
    <t>COMPLEMENTO
SALARIO</t>
  </si>
  <si>
    <t>Estación Acuática</t>
  </si>
  <si>
    <t>TOTAL</t>
  </si>
  <si>
    <t xml:space="preserve">Ubicación </t>
  </si>
  <si>
    <t>Peón</t>
  </si>
  <si>
    <t>Desechos Líquidos</t>
  </si>
  <si>
    <t>28-2022-031-AMSA</t>
  </si>
  <si>
    <t>Desechos Sólidos</t>
  </si>
  <si>
    <t>Rafael de Jesús Perea Peralta</t>
  </si>
  <si>
    <t>34-2022-031-AMSA</t>
  </si>
  <si>
    <t>Herculano Colmenar Estrada</t>
  </si>
  <si>
    <t>42-2022-031-AMSA</t>
  </si>
  <si>
    <t>Carlos Augusto Secaida Hernández</t>
  </si>
  <si>
    <t>56-2022-031-AMSA</t>
  </si>
  <si>
    <t>Carlos Fernando Tello Valdez</t>
  </si>
  <si>
    <t>60-2022-031-AMSA</t>
  </si>
  <si>
    <t>Andrés Payes Rodríguez</t>
  </si>
  <si>
    <t>61-2022-031-AMSA</t>
  </si>
  <si>
    <t>Ignacio Seijas Sequen</t>
  </si>
  <si>
    <t>65-2022-031-AMSA</t>
  </si>
  <si>
    <t>Jesús Antonio Montúfar Mazariegos</t>
  </si>
  <si>
    <t>Jardinero II</t>
  </si>
  <si>
    <t xml:space="preserve">Forestal </t>
  </si>
  <si>
    <t>89-2022-031-AMSA</t>
  </si>
  <si>
    <t>Cosme Virgilio Morales Rodríguez</t>
  </si>
  <si>
    <t>90-2022-031-AMSA</t>
  </si>
  <si>
    <t>Carlos Alberto Morales Contreras</t>
  </si>
  <si>
    <t>91-2022-031-AMSA</t>
  </si>
  <si>
    <t>Felipe Santiago Carreto</t>
  </si>
  <si>
    <t>93-2022-031-AMSA</t>
  </si>
  <si>
    <t>Víctor Vicente Paredes González</t>
  </si>
  <si>
    <t>111-2022-031-AMSA</t>
  </si>
  <si>
    <t>Miguel Ángel Ramos Luis</t>
  </si>
  <si>
    <t xml:space="preserve">Aguinaldo </t>
  </si>
  <si>
    <t xml:space="preserve">Bono vacacional </t>
  </si>
  <si>
    <t>ENERO</t>
  </si>
  <si>
    <t>FEBRERO</t>
  </si>
  <si>
    <t>BONO 14</t>
  </si>
  <si>
    <t>MARZO A NOVIEMBRE</t>
  </si>
  <si>
    <t>Bono 14</t>
  </si>
  <si>
    <t>071</t>
  </si>
  <si>
    <t>073</t>
  </si>
  <si>
    <t>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</si>
</sst>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44" fontId="4" fillId="0" borderId="0" xfId="0" applyNumberFormat="1" applyFont="1" applyProtection="1">
      <protection hidden="1"/>
    </xf>
    <xf numFmtId="0" fontId="13" fillId="0" borderId="0" xfId="2" applyFont="1" applyAlignment="1" applyProtection="1">
      <alignment horizontal="center" vertical="center"/>
      <protection hidden="1"/>
    </xf>
    <xf numFmtId="0" fontId="7" fillId="0" borderId="0" xfId="0" applyFont="1" applyProtection="1"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12" fillId="5" borderId="1" xfId="2" applyFont="1" applyFill="1" applyBorder="1" applyAlignment="1" applyProtection="1">
      <alignment horizontal="center" vertical="center" wrapText="1"/>
      <protection hidden="1"/>
    </xf>
    <xf numFmtId="49" fontId="12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49" fontId="11" fillId="5" borderId="1" xfId="0" applyNumberFormat="1" applyFont="1" applyFill="1" applyBorder="1" applyAlignment="1" applyProtection="1">
      <alignment horizontal="center" vertical="center"/>
      <protection hidden="1"/>
    </xf>
    <xf numFmtId="44" fontId="11" fillId="5" borderId="2" xfId="0" applyNumberFormat="1" applyFont="1" applyFill="1" applyBorder="1" applyAlignment="1" applyProtection="1">
      <alignment horizontal="center" vertical="center" wrapText="1"/>
      <protection hidden="1"/>
    </xf>
    <xf numFmtId="44" fontId="12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12" fillId="5" borderId="3" xfId="2" applyFont="1" applyFill="1" applyBorder="1" applyAlignment="1" applyProtection="1">
      <alignment horizontal="center" vertical="center" wrapText="1"/>
      <protection hidden="1"/>
    </xf>
    <xf numFmtId="49" fontId="12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11" fillId="5" borderId="4" xfId="0" applyFont="1" applyFill="1" applyBorder="1" applyAlignment="1" applyProtection="1">
      <alignment horizontal="center" vertical="center"/>
      <protection hidden="1"/>
    </xf>
    <xf numFmtId="44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44" fontId="12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12" fillId="5" borderId="4" xfId="2" applyFont="1" applyFill="1" applyBorder="1" applyAlignment="1" applyProtection="1">
      <alignment horizontal="center" vertical="center" wrapText="1"/>
      <protection hidden="1"/>
    </xf>
    <xf numFmtId="49" fontId="12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11" fillId="5" borderId="5" xfId="0" applyFont="1" applyFill="1" applyBorder="1" applyAlignment="1" applyProtection="1">
      <alignment horizontal="center" vertical="center" wrapText="1"/>
      <protection hidden="1"/>
    </xf>
    <xf numFmtId="44" fontId="11" fillId="5" borderId="4" xfId="0" applyNumberFormat="1" applyFont="1" applyFill="1" applyBorder="1" applyAlignment="1" applyProtection="1">
      <alignment horizontal="center" vertical="center" wrapText="1"/>
      <protection hidden="1"/>
    </xf>
    <xf numFmtId="44" fontId="12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10" fillId="3" borderId="7" xfId="0" applyFont="1" applyFill="1" applyBorder="1" applyAlignment="1" applyProtection="1">
      <alignment horizontal="center"/>
      <protection hidden="1"/>
    </xf>
    <xf numFmtId="0" fontId="10" fillId="0" borderId="7" xfId="0" applyFont="1" applyBorder="1" applyAlignment="1" applyProtection="1">
      <alignment horizontal="center"/>
      <protection hidden="1"/>
    </xf>
    <xf numFmtId="0" fontId="14" fillId="3" borderId="7" xfId="2" applyFont="1" applyFill="1" applyBorder="1" applyAlignment="1" applyProtection="1">
      <alignment horizontal="center" vertical="center"/>
      <protection hidden="1"/>
    </xf>
    <xf numFmtId="0" fontId="14" fillId="0" borderId="7" xfId="2" applyFont="1" applyFill="1" applyBorder="1" applyAlignment="1" applyProtection="1">
      <alignment horizontal="center" vertical="center"/>
      <protection hidden="1"/>
    </xf>
    <xf numFmtId="44" fontId="14" fillId="0" borderId="7" xfId="1" applyFont="1" applyFill="1" applyBorder="1" applyAlignment="1" applyProtection="1">
      <alignment vertical="center"/>
      <protection hidden="1"/>
    </xf>
    <xf numFmtId="2" fontId="14" fillId="0" borderId="7" xfId="0" applyNumberFormat="1" applyFont="1" applyFill="1" applyBorder="1" applyAlignment="1" applyProtection="1">
      <alignment horizontal="center" vertical="center"/>
      <protection hidden="1"/>
    </xf>
    <xf numFmtId="164" fontId="14" fillId="0" borderId="7" xfId="0" applyNumberFormat="1" applyFont="1" applyFill="1" applyBorder="1" applyProtection="1">
      <protection hidden="1"/>
    </xf>
    <xf numFmtId="44" fontId="14" fillId="0" borderId="7" xfId="0" applyNumberFormat="1" applyFont="1" applyFill="1" applyBorder="1" applyProtection="1">
      <protection hidden="1"/>
    </xf>
    <xf numFmtId="44" fontId="10" fillId="2" borderId="7" xfId="0" applyNumberFormat="1" applyFont="1" applyFill="1" applyBorder="1" applyProtection="1">
      <protection hidden="1"/>
    </xf>
    <xf numFmtId="0" fontId="14" fillId="0" borderId="7" xfId="3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2" borderId="7" xfId="0" applyFont="1" applyFill="1" applyBorder="1" applyAlignment="1" applyProtection="1">
      <alignment horizontal="center" vertical="center"/>
      <protection hidden="1"/>
    </xf>
    <xf numFmtId="44" fontId="11" fillId="2" borderId="7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4" fontId="6" fillId="0" borderId="0" xfId="0" applyNumberFormat="1" applyFont="1" applyFill="1" applyBorder="1" applyProtection="1">
      <protection hidden="1"/>
    </xf>
    <xf numFmtId="0" fontId="7" fillId="0" borderId="0" xfId="0" applyFont="1" applyFill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4" fontId="9" fillId="0" borderId="0" xfId="1" applyFont="1" applyFill="1" applyBorder="1" applyAlignment="1" applyProtection="1">
      <alignment horizontal="center" vertical="center"/>
      <protection hidden="1"/>
    </xf>
    <xf numFmtId="44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44" fontId="11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0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 applyProtection="1">
      <alignment horizontal="center" vertical="center"/>
      <protection hidden="1"/>
    </xf>
    <xf numFmtId="44" fontId="11" fillId="5" borderId="3" xfId="0" applyNumberFormat="1" applyFont="1" applyFill="1" applyBorder="1" applyAlignment="1" applyProtection="1">
      <alignment horizontal="center" vertical="center" wrapText="1"/>
      <protection hidden="1"/>
    </xf>
    <xf numFmtId="49" fontId="14" fillId="0" borderId="7" xfId="2" applyNumberFormat="1" applyFont="1" applyBorder="1" applyAlignment="1" applyProtection="1">
      <alignment horizontal="center" vertical="center"/>
      <protection hidden="1"/>
    </xf>
    <xf numFmtId="44" fontId="14" fillId="0" borderId="7" xfId="1" applyFont="1" applyFill="1" applyBorder="1" applyAlignment="1" applyProtection="1">
      <alignment horizontal="center" vertical="center"/>
      <protection hidden="1"/>
    </xf>
    <xf numFmtId="44" fontId="10" fillId="0" borderId="7" xfId="0" applyNumberFormat="1" applyFont="1" applyFill="1" applyBorder="1" applyProtection="1">
      <protection hidden="1"/>
    </xf>
    <xf numFmtId="44" fontId="10" fillId="0" borderId="7" xfId="0" applyNumberFormat="1" applyFont="1" applyBorder="1" applyProtection="1">
      <protection hidden="1"/>
    </xf>
    <xf numFmtId="44" fontId="10" fillId="2" borderId="6" xfId="0" applyNumberFormat="1" applyFont="1" applyFill="1" applyBorder="1" applyProtection="1">
      <protection hidden="1"/>
    </xf>
    <xf numFmtId="0" fontId="14" fillId="0" borderId="7" xfId="2" applyFont="1" applyBorder="1" applyAlignment="1" applyProtection="1">
      <alignment horizontal="center" vertical="center"/>
      <protection hidden="1"/>
    </xf>
    <xf numFmtId="44" fontId="14" fillId="0" borderId="7" xfId="0" applyNumberFormat="1" applyFont="1" applyBorder="1" applyProtection="1">
      <protection hidden="1"/>
    </xf>
    <xf numFmtId="0" fontId="10" fillId="0" borderId="9" xfId="0" applyFont="1" applyBorder="1" applyAlignment="1" applyProtection="1">
      <alignment horizontal="center"/>
      <protection hidden="1"/>
    </xf>
    <xf numFmtId="0" fontId="14" fillId="0" borderId="9" xfId="2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4" fillId="0" borderId="0" xfId="2" applyFont="1" applyBorder="1" applyAlignment="1" applyProtection="1">
      <alignment horizontal="center" vertical="center"/>
      <protection hidden="1"/>
    </xf>
    <xf numFmtId="0" fontId="14" fillId="0" borderId="0" xfId="2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44" fontId="11" fillId="2" borderId="10" xfId="0" applyNumberFormat="1" applyFont="1" applyFill="1" applyBorder="1" applyAlignment="1" applyProtection="1">
      <alignment vertical="center"/>
      <protection hidden="1"/>
    </xf>
    <xf numFmtId="44" fontId="14" fillId="0" borderId="0" xfId="1" applyFont="1" applyFill="1" applyBorder="1" applyAlignment="1" applyProtection="1">
      <alignment vertical="center"/>
      <protection hidden="1"/>
    </xf>
    <xf numFmtId="2" fontId="14" fillId="0" borderId="0" xfId="0" applyNumberFormat="1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Fill="1" applyBorder="1" applyProtection="1">
      <protection hidden="1"/>
    </xf>
    <xf numFmtId="44" fontId="14" fillId="0" borderId="0" xfId="0" applyNumberFormat="1" applyFont="1" applyFill="1" applyBorder="1" applyProtection="1">
      <protection hidden="1"/>
    </xf>
    <xf numFmtId="44" fontId="10" fillId="0" borderId="0" xfId="0" applyNumberFormat="1" applyFont="1" applyFill="1" applyBorder="1" applyProtection="1">
      <protection hidden="1"/>
    </xf>
    <xf numFmtId="0" fontId="10" fillId="0" borderId="6" xfId="0" applyFont="1" applyBorder="1" applyAlignment="1" applyProtection="1">
      <alignment horizontal="center"/>
      <protection hidden="1"/>
    </xf>
    <xf numFmtId="0" fontId="14" fillId="0" borderId="6" xfId="2" applyFont="1" applyBorder="1" applyAlignment="1" applyProtection="1">
      <alignment horizontal="center" vertical="center"/>
      <protection hidden="1"/>
    </xf>
    <xf numFmtId="0" fontId="14" fillId="0" borderId="6" xfId="3" applyFont="1" applyFill="1" applyBorder="1" applyAlignment="1" applyProtection="1">
      <alignment horizontal="center" vertical="center"/>
      <protection hidden="1"/>
    </xf>
    <xf numFmtId="44" fontId="14" fillId="0" borderId="6" xfId="1" applyFont="1" applyFill="1" applyBorder="1" applyAlignment="1" applyProtection="1">
      <alignment vertical="center"/>
      <protection hidden="1"/>
    </xf>
    <xf numFmtId="2" fontId="14" fillId="0" borderId="6" xfId="0" applyNumberFormat="1" applyFont="1" applyFill="1" applyBorder="1" applyAlignment="1" applyProtection="1">
      <alignment horizontal="center" vertical="center"/>
      <protection hidden="1"/>
    </xf>
    <xf numFmtId="164" fontId="14" fillId="0" borderId="6" xfId="0" applyNumberFormat="1" applyFont="1" applyBorder="1" applyProtection="1">
      <protection hidden="1"/>
    </xf>
    <xf numFmtId="44" fontId="14" fillId="0" borderId="6" xfId="0" applyNumberFormat="1" applyFont="1" applyBorder="1" applyProtection="1">
      <protection hidden="1"/>
    </xf>
    <xf numFmtId="2" fontId="14" fillId="0" borderId="7" xfId="0" applyNumberFormat="1" applyFont="1" applyBorder="1" applyAlignment="1" applyProtection="1">
      <alignment horizontal="center" vertical="center"/>
      <protection hidden="1"/>
    </xf>
    <xf numFmtId="164" fontId="14" fillId="0" borderId="7" xfId="0" applyNumberFormat="1" applyFont="1" applyBorder="1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44" fontId="5" fillId="0" borderId="0" xfId="1" applyFont="1" applyFill="1" applyBorder="1" applyAlignment="1" applyProtection="1">
      <alignment horizontal="center" vertical="center"/>
      <protection hidden="1"/>
    </xf>
    <xf numFmtId="44" fontId="5" fillId="0" borderId="0" xfId="0" applyNumberFormat="1" applyFont="1" applyProtection="1">
      <protection hidden="1"/>
    </xf>
    <xf numFmtId="0" fontId="5" fillId="3" borderId="0" xfId="2" applyFont="1" applyFill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44" fontId="6" fillId="5" borderId="1" xfId="0" applyNumberFormat="1" applyFont="1" applyFill="1" applyBorder="1" applyAlignment="1" applyProtection="1">
      <alignment horizontal="center" vertical="center" wrapText="1"/>
      <protection hidden="1"/>
    </xf>
    <xf numFmtId="44" fontId="5" fillId="5" borderId="1" xfId="2" applyNumberFormat="1" applyFont="1" applyFill="1" applyBorder="1" applyAlignment="1" applyProtection="1">
      <alignment horizontal="center" vertical="center" wrapText="1"/>
      <protection hidden="1"/>
    </xf>
    <xf numFmtId="0" fontId="5" fillId="5" borderId="1" xfId="2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Alignment="1" applyProtection="1">
      <alignment horizontal="center" vertical="center"/>
      <protection hidden="1"/>
    </xf>
    <xf numFmtId="0" fontId="5" fillId="0" borderId="0" xfId="2" applyFont="1" applyAlignment="1" applyProtection="1">
      <alignment vertical="center"/>
      <protection hidden="1"/>
    </xf>
    <xf numFmtId="0" fontId="6" fillId="5" borderId="3" xfId="0" applyFont="1" applyFill="1" applyBorder="1" applyAlignment="1" applyProtection="1">
      <alignment horizontal="center" vertical="center"/>
      <protection hidden="1"/>
    </xf>
    <xf numFmtId="44" fontId="6" fillId="5" borderId="3" xfId="0" applyNumberFormat="1" applyFont="1" applyFill="1" applyBorder="1" applyAlignment="1" applyProtection="1">
      <alignment horizontal="center" vertical="center" wrapText="1"/>
      <protection hidden="1"/>
    </xf>
    <xf numFmtId="44" fontId="5" fillId="5" borderId="3" xfId="2" applyNumberFormat="1" applyFont="1" applyFill="1" applyBorder="1" applyAlignment="1" applyProtection="1">
      <alignment horizontal="center" vertical="center" wrapText="1"/>
      <protection hidden="1"/>
    </xf>
    <xf numFmtId="0" fontId="5" fillId="5" borderId="3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44" fontId="6" fillId="5" borderId="4" xfId="0" applyNumberFormat="1" applyFont="1" applyFill="1" applyBorder="1" applyAlignment="1" applyProtection="1">
      <alignment horizontal="center" vertical="center" wrapText="1"/>
      <protection hidden="1"/>
    </xf>
    <xf numFmtId="44" fontId="5" fillId="5" borderId="4" xfId="2" applyNumberFormat="1" applyFont="1" applyFill="1" applyBorder="1" applyAlignment="1" applyProtection="1">
      <alignment horizontal="center" vertical="center" wrapText="1"/>
      <protection hidden="1"/>
    </xf>
    <xf numFmtId="0" fontId="5" fillId="5" borderId="4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/>
      <protection hidden="1"/>
    </xf>
    <xf numFmtId="44" fontId="5" fillId="4" borderId="8" xfId="0" applyNumberFormat="1" applyFont="1" applyFill="1" applyBorder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44" fontId="7" fillId="0" borderId="0" xfId="0" applyNumberFormat="1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44" fontId="0" fillId="0" borderId="0" xfId="0" applyNumberFormat="1" applyProtection="1">
      <protection hidden="1"/>
    </xf>
    <xf numFmtId="0" fontId="3" fillId="0" borderId="0" xfId="0" applyFont="1" applyProtection="1"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46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46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49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47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46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5209886" y="1876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5209886" y="2770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38" name="25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39" name="26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40" name="45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41" name="59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42" name="25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43" name="26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18</xdr:row>
      <xdr:rowOff>0</xdr:rowOff>
    </xdr:from>
    <xdr:ext cx="184731" cy="264560"/>
    <xdr:sp macro="" textlink="">
      <xdr:nvSpPr>
        <xdr:cNvPr id="144" name="45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341591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45" name="59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46" name="16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47" name="17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48" name="18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49" name="16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0" name="17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1" name="18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2" name="16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3" name="17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4" name="18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5" name="16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6" name="17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157" name="18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5209886" y="34347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58" name="16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59" name="17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0" name="18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1" name="16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2" name="17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3" name="18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4" name="16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5" name="17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6" name="18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7" name="16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8" name="17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169" name="18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5209886" y="43006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70" name="16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71" name="17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72" name="18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73" name="16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74" name="17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75" name="18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76" name="16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77" name="17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78" name="18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79" name="16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0" name="17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1" name="18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2" name="16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3" name="17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4" name="18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5" name="16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6" name="17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184731" cy="264560"/>
    <xdr:sp macro="" textlink="">
      <xdr:nvSpPr>
        <xdr:cNvPr id="187" name="18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352386" y="60180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88" name="16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89" name="17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0" name="18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1" name="16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2" name="17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3" name="18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4" name="16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5" name="17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6" name="18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7" name="16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8" name="17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199" name="18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0" name="16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1" name="17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2" name="18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3" name="16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4" name="17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5" name="18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6" name="16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7" name="17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8" name="18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09" name="16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10" name="17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30</xdr:row>
      <xdr:rowOff>0</xdr:rowOff>
    </xdr:from>
    <xdr:ext cx="184731" cy="264560"/>
    <xdr:sp macro="" textlink="">
      <xdr:nvSpPr>
        <xdr:cNvPr id="211" name="18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352386" y="68839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12" name="16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13" name="17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14" name="18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15" name="16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16" name="17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17" name="18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184731" cy="264560"/>
    <xdr:sp macro="" textlink="">
      <xdr:nvSpPr>
        <xdr:cNvPr id="218" name="25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19" name="26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184731" cy="264560"/>
    <xdr:sp macro="" textlink="">
      <xdr:nvSpPr>
        <xdr:cNvPr id="220" name="45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21" name="59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184731" cy="264560"/>
    <xdr:sp macro="" textlink="">
      <xdr:nvSpPr>
        <xdr:cNvPr id="222" name="25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23" name="26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42</xdr:row>
      <xdr:rowOff>0</xdr:rowOff>
    </xdr:from>
    <xdr:ext cx="184731" cy="264560"/>
    <xdr:sp macro="" textlink="">
      <xdr:nvSpPr>
        <xdr:cNvPr id="224" name="45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5484091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25" name="59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26" name="16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27" name="17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28" name="18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29" name="16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0" name="17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1" name="18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2" name="16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3" name="17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4" name="18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5" name="16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6" name="17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33</xdr:row>
      <xdr:rowOff>0</xdr:rowOff>
    </xdr:from>
    <xdr:ext cx="184731" cy="264560"/>
    <xdr:sp macro="" textlink="">
      <xdr:nvSpPr>
        <xdr:cNvPr id="237" name="18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2352386" y="75334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8" name="16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39" name="17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0" name="18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1" name="16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2" name="17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3" name="18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4" name="16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5" name="17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6" name="18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7" name="16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8" name="17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42</xdr:row>
      <xdr:rowOff>0</xdr:rowOff>
    </xdr:from>
    <xdr:ext cx="184731" cy="264560"/>
    <xdr:sp macro="" textlink="">
      <xdr:nvSpPr>
        <xdr:cNvPr id="249" name="18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2352386" y="83993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0" name="16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1" name="17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2" name="18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3" name="16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4" name="17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5" name="18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6" name="16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7" name="17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8" name="18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59" name="16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60" name="17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261" name="18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2352386" y="59892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2" name="16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3" name="17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4" name="18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5" name="16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6" name="17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7" name="18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8" name="16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69" name="17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70" name="18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71" name="16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72" name="17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18</xdr:row>
      <xdr:rowOff>0</xdr:rowOff>
    </xdr:from>
    <xdr:ext cx="184731" cy="264560"/>
    <xdr:sp macro="" textlink="">
      <xdr:nvSpPr>
        <xdr:cNvPr id="273" name="18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2352386" y="27420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2" name="16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3" name="17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4" name="18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5" name="16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6" name="17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7" name="18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8" name="16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29" name="17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0" name="18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1" name="16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2" name="17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3" name="18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2135909" y="9481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4" name="16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5" name="17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6" name="18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7" name="16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8" name="17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39" name="18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0" name="16 CuadroTexto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1" name="17 CuadroText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2" name="18 CuadroTexto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3" name="16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4" name="17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17</xdr:row>
      <xdr:rowOff>0</xdr:rowOff>
    </xdr:from>
    <xdr:ext cx="184731" cy="264560"/>
    <xdr:sp macro="" textlink="">
      <xdr:nvSpPr>
        <xdr:cNvPr id="345" name="18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2135909" y="10333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view="pageLayout" zoomScale="66" zoomScaleNormal="89" zoomScalePageLayoutView="66" workbookViewId="0">
      <selection activeCell="H36" sqref="H36"/>
    </sheetView>
  </sheetViews>
  <sheetFormatPr baseColWidth="10" defaultColWidth="9.140625" defaultRowHeight="15" x14ac:dyDescent="0.25"/>
  <cols>
    <col min="1" max="1" width="5.85546875" style="1" customWidth="1"/>
    <col min="2" max="2" width="24" customWidth="1"/>
    <col min="3" max="3" width="21.42578125" customWidth="1"/>
    <col min="4" max="4" width="21.7109375" style="1" customWidth="1"/>
    <col min="5" max="5" width="43.85546875" style="1" customWidth="1"/>
    <col min="6" max="6" width="11.85546875" customWidth="1"/>
    <col min="7" max="7" width="26" style="4" customWidth="1"/>
    <col min="8" max="8" width="21.5703125" customWidth="1"/>
    <col min="9" max="9" width="19" style="5" customWidth="1"/>
    <col min="10" max="10" width="18.85546875" style="5" customWidth="1"/>
    <col min="11" max="11" width="18.85546875" customWidth="1"/>
    <col min="12" max="12" width="13.42578125" customWidth="1"/>
    <col min="13" max="13" width="16.140625" customWidth="1"/>
    <col min="14" max="14" width="15.42578125" customWidth="1"/>
  </cols>
  <sheetData>
    <row r="1" spans="1:11" x14ac:dyDescent="0.25">
      <c r="A1" s="6"/>
      <c r="B1" s="7"/>
      <c r="C1" s="7"/>
      <c r="D1" s="6"/>
      <c r="E1" s="6"/>
      <c r="F1" s="7"/>
      <c r="G1" s="8"/>
      <c r="H1" s="7"/>
      <c r="I1" s="9"/>
      <c r="J1" s="9"/>
      <c r="K1" s="7"/>
    </row>
    <row r="2" spans="1:11" ht="20.25" x14ac:dyDescent="0.25">
      <c r="A2" s="10" t="s">
        <v>42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.75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1"/>
    </row>
    <row r="4" spans="1:11" ht="30.75" customHeight="1" thickBot="1" x14ac:dyDescent="0.3">
      <c r="A4" s="13" t="s">
        <v>0</v>
      </c>
      <c r="B4" s="13" t="s">
        <v>1</v>
      </c>
      <c r="C4" s="13" t="s">
        <v>2</v>
      </c>
      <c r="D4" s="13" t="s">
        <v>10</v>
      </c>
      <c r="E4" s="13" t="s">
        <v>3</v>
      </c>
      <c r="F4" s="14" t="s">
        <v>4</v>
      </c>
      <c r="G4" s="15" t="s">
        <v>5</v>
      </c>
      <c r="H4" s="16" t="s">
        <v>47</v>
      </c>
      <c r="I4" s="17" t="s">
        <v>48</v>
      </c>
      <c r="J4" s="18" t="s">
        <v>6</v>
      </c>
      <c r="K4" s="11"/>
    </row>
    <row r="5" spans="1:11" ht="16.5" customHeight="1" thickBot="1" x14ac:dyDescent="0.3">
      <c r="A5" s="19"/>
      <c r="B5" s="19"/>
      <c r="C5" s="19"/>
      <c r="D5" s="19"/>
      <c r="E5" s="19"/>
      <c r="F5" s="20"/>
      <c r="G5" s="21"/>
      <c r="H5" s="15" t="s">
        <v>40</v>
      </c>
      <c r="I5" s="22" t="s">
        <v>41</v>
      </c>
      <c r="J5" s="23"/>
      <c r="K5" s="11"/>
    </row>
    <row r="6" spans="1:11" ht="61.5" customHeight="1" thickBot="1" x14ac:dyDescent="0.3">
      <c r="A6" s="24"/>
      <c r="B6" s="24"/>
      <c r="C6" s="24"/>
      <c r="D6" s="24"/>
      <c r="E6" s="24"/>
      <c r="F6" s="25"/>
      <c r="G6" s="26" t="s">
        <v>7</v>
      </c>
      <c r="H6" s="21"/>
      <c r="I6" s="27"/>
      <c r="J6" s="28"/>
      <c r="K6" s="11"/>
    </row>
    <row r="7" spans="1:11" ht="18" x14ac:dyDescent="0.25">
      <c r="A7" s="29">
        <v>1</v>
      </c>
      <c r="B7" s="30" t="s">
        <v>30</v>
      </c>
      <c r="C7" s="31" t="s">
        <v>28</v>
      </c>
      <c r="D7" s="32" t="s">
        <v>29</v>
      </c>
      <c r="E7" s="32" t="s">
        <v>31</v>
      </c>
      <c r="F7" s="33">
        <v>72.540000000000006</v>
      </c>
      <c r="G7" s="34">
        <v>801.26</v>
      </c>
      <c r="H7" s="35">
        <v>236.57</v>
      </c>
      <c r="I7" s="36">
        <v>15.19</v>
      </c>
      <c r="J7" s="37">
        <f t="shared" ref="J7:J10" si="0">(H7+I7)</f>
        <v>251.76</v>
      </c>
      <c r="K7" s="11"/>
    </row>
    <row r="8" spans="1:11" ht="18" x14ac:dyDescent="0.25">
      <c r="A8" s="29">
        <f t="shared" ref="A8:A10" si="1">(A7)+1</f>
        <v>2</v>
      </c>
      <c r="B8" s="30" t="s">
        <v>32</v>
      </c>
      <c r="C8" s="31" t="s">
        <v>28</v>
      </c>
      <c r="D8" s="32" t="s">
        <v>29</v>
      </c>
      <c r="E8" s="32" t="s">
        <v>33</v>
      </c>
      <c r="F8" s="33">
        <v>72.540000000000006</v>
      </c>
      <c r="G8" s="34">
        <v>801.26</v>
      </c>
      <c r="H8" s="35">
        <v>236.57</v>
      </c>
      <c r="I8" s="36">
        <v>15.39</v>
      </c>
      <c r="J8" s="37">
        <f t="shared" si="0"/>
        <v>251.95999999999998</v>
      </c>
      <c r="K8" s="11"/>
    </row>
    <row r="9" spans="1:11" ht="18" x14ac:dyDescent="0.25">
      <c r="A9" s="29">
        <f t="shared" si="1"/>
        <v>3</v>
      </c>
      <c r="B9" s="30" t="s">
        <v>34</v>
      </c>
      <c r="C9" s="31" t="s">
        <v>28</v>
      </c>
      <c r="D9" s="32" t="s">
        <v>29</v>
      </c>
      <c r="E9" s="32" t="s">
        <v>35</v>
      </c>
      <c r="F9" s="33">
        <v>72.540000000000006</v>
      </c>
      <c r="G9" s="34">
        <v>801.26</v>
      </c>
      <c r="H9" s="35">
        <v>236.57</v>
      </c>
      <c r="I9" s="36">
        <v>15.19</v>
      </c>
      <c r="J9" s="37">
        <f t="shared" si="0"/>
        <v>251.76</v>
      </c>
      <c r="K9" s="11"/>
    </row>
    <row r="10" spans="1:11" ht="15" customHeight="1" x14ac:dyDescent="0.25">
      <c r="A10" s="29">
        <f t="shared" si="1"/>
        <v>4</v>
      </c>
      <c r="B10" s="30" t="s">
        <v>36</v>
      </c>
      <c r="C10" s="31" t="s">
        <v>28</v>
      </c>
      <c r="D10" s="32" t="s">
        <v>29</v>
      </c>
      <c r="E10" s="38" t="s">
        <v>37</v>
      </c>
      <c r="F10" s="33">
        <v>72.540000000000006</v>
      </c>
      <c r="G10" s="34">
        <v>801.26</v>
      </c>
      <c r="H10" s="35">
        <v>236.57</v>
      </c>
      <c r="I10" s="36">
        <v>15.19</v>
      </c>
      <c r="J10" s="37">
        <f t="shared" si="0"/>
        <v>251.76</v>
      </c>
      <c r="K10" s="11"/>
    </row>
    <row r="11" spans="1:11" ht="28.5" customHeight="1" x14ac:dyDescent="0.25">
      <c r="A11" s="39"/>
      <c r="B11" s="39"/>
      <c r="C11" s="39"/>
      <c r="D11" s="39"/>
      <c r="E11" s="40"/>
      <c r="F11" s="41" t="s">
        <v>9</v>
      </c>
      <c r="G11" s="41"/>
      <c r="H11" s="42">
        <f>SUM(H7:H10)</f>
        <v>946.28</v>
      </c>
      <c r="I11" s="42">
        <f>SUM(I7:I10)</f>
        <v>60.959999999999994</v>
      </c>
      <c r="J11" s="42">
        <f t="shared" ref="J11" si="2">SUM(J7:J10)</f>
        <v>1007.24</v>
      </c>
      <c r="K11" s="11"/>
    </row>
    <row r="12" spans="1:11" ht="12.75" customHeight="1" x14ac:dyDescent="0.25">
      <c r="A12" s="43"/>
      <c r="B12" s="43"/>
      <c r="C12" s="43"/>
      <c r="D12" s="43"/>
      <c r="E12" s="44"/>
      <c r="F12" s="45"/>
      <c r="G12" s="45"/>
      <c r="H12" s="46"/>
      <c r="I12" s="46"/>
      <c r="J12" s="46"/>
      <c r="K12" s="47"/>
    </row>
    <row r="13" spans="1:11" ht="20.25" x14ac:dyDescent="0.3">
      <c r="A13" s="48" t="s">
        <v>43</v>
      </c>
      <c r="B13" s="48"/>
      <c r="C13" s="48"/>
      <c r="D13" s="48"/>
      <c r="E13" s="48"/>
      <c r="F13" s="48"/>
      <c r="G13" s="48"/>
      <c r="H13" s="48"/>
      <c r="I13" s="48"/>
      <c r="J13" s="48"/>
      <c r="K13" s="11"/>
    </row>
    <row r="14" spans="1:11" ht="16.5" thickBot="1" x14ac:dyDescent="0.3">
      <c r="A14" s="43"/>
      <c r="B14" s="43"/>
      <c r="C14" s="43"/>
      <c r="D14" s="43"/>
      <c r="E14" s="43"/>
      <c r="F14" s="43"/>
      <c r="G14" s="49"/>
      <c r="H14" s="50"/>
      <c r="I14" s="50"/>
      <c r="J14" s="50"/>
      <c r="K14" s="11"/>
    </row>
    <row r="15" spans="1:11" ht="30" customHeight="1" thickBot="1" x14ac:dyDescent="0.3">
      <c r="A15" s="13" t="s">
        <v>0</v>
      </c>
      <c r="B15" s="13" t="s">
        <v>1</v>
      </c>
      <c r="C15" s="13" t="s">
        <v>2</v>
      </c>
      <c r="D15" s="13" t="s">
        <v>10</v>
      </c>
      <c r="E15" s="13" t="s">
        <v>3</v>
      </c>
      <c r="F15" s="14" t="s">
        <v>4</v>
      </c>
      <c r="G15" s="15" t="s">
        <v>5</v>
      </c>
      <c r="H15" s="16" t="s">
        <v>47</v>
      </c>
      <c r="I15" s="17" t="s">
        <v>48</v>
      </c>
      <c r="J15" s="18" t="s">
        <v>6</v>
      </c>
      <c r="K15" s="11"/>
    </row>
    <row r="16" spans="1:11" ht="16.5" customHeight="1" thickBot="1" x14ac:dyDescent="0.3">
      <c r="A16" s="19"/>
      <c r="B16" s="19"/>
      <c r="C16" s="19"/>
      <c r="D16" s="19"/>
      <c r="E16" s="19"/>
      <c r="F16" s="20"/>
      <c r="G16" s="21"/>
      <c r="H16" s="15" t="s">
        <v>40</v>
      </c>
      <c r="I16" s="22" t="s">
        <v>41</v>
      </c>
      <c r="J16" s="23"/>
      <c r="K16" s="11"/>
    </row>
    <row r="17" spans="1:11" ht="56.25" customHeight="1" thickBot="1" x14ac:dyDescent="0.3">
      <c r="A17" s="24"/>
      <c r="B17" s="24"/>
      <c r="C17" s="24"/>
      <c r="D17" s="24"/>
      <c r="E17" s="24"/>
      <c r="F17" s="25"/>
      <c r="G17" s="26" t="s">
        <v>7</v>
      </c>
      <c r="H17" s="21"/>
      <c r="I17" s="27"/>
      <c r="J17" s="28"/>
      <c r="K17" s="11"/>
    </row>
    <row r="18" spans="1:11" ht="14.25" customHeight="1" x14ac:dyDescent="0.25">
      <c r="A18" s="30" t="e">
        <f>(#REF!)+1</f>
        <v>#REF!</v>
      </c>
      <c r="B18" s="30" t="s">
        <v>30</v>
      </c>
      <c r="C18" s="31" t="s">
        <v>28</v>
      </c>
      <c r="D18" s="31" t="s">
        <v>29</v>
      </c>
      <c r="E18" s="32" t="s">
        <v>31</v>
      </c>
      <c r="F18" s="33">
        <v>72.540000000000006</v>
      </c>
      <c r="G18" s="34">
        <v>801.26</v>
      </c>
      <c r="H18" s="35">
        <v>228.41</v>
      </c>
      <c r="I18" s="36">
        <v>15.34</v>
      </c>
      <c r="J18" s="37">
        <f t="shared" ref="J18:J19" si="3">(H18+I18)</f>
        <v>243.75</v>
      </c>
      <c r="K18" s="11"/>
    </row>
    <row r="19" spans="1:11" ht="18" x14ac:dyDescent="0.25">
      <c r="A19" s="30" t="e">
        <f t="shared" ref="A19" si="4">(A18)+1</f>
        <v>#REF!</v>
      </c>
      <c r="B19" s="30" t="s">
        <v>38</v>
      </c>
      <c r="C19" s="31" t="s">
        <v>28</v>
      </c>
      <c r="D19" s="31" t="s">
        <v>29</v>
      </c>
      <c r="E19" s="32" t="s">
        <v>39</v>
      </c>
      <c r="F19" s="33">
        <v>72.540000000000006</v>
      </c>
      <c r="G19" s="34">
        <v>801.26</v>
      </c>
      <c r="H19" s="35">
        <v>228.41</v>
      </c>
      <c r="I19" s="36">
        <v>15.34</v>
      </c>
      <c r="J19" s="37">
        <f t="shared" si="3"/>
        <v>243.75</v>
      </c>
      <c r="K19" s="11"/>
    </row>
    <row r="20" spans="1:11" ht="30" customHeight="1" x14ac:dyDescent="0.25">
      <c r="A20" s="39"/>
      <c r="B20" s="39"/>
      <c r="C20" s="39"/>
      <c r="D20" s="39"/>
      <c r="E20" s="39"/>
      <c r="F20" s="41" t="s">
        <v>9</v>
      </c>
      <c r="G20" s="41"/>
      <c r="H20" s="42">
        <f>SUM(H18:H19)-0.03</f>
        <v>456.79</v>
      </c>
      <c r="I20" s="42">
        <f>SUM(I18:I19)</f>
        <v>30.68</v>
      </c>
      <c r="J20" s="42">
        <f>SUM(J18:J19)-0.01</f>
        <v>487.49</v>
      </c>
      <c r="K20" s="11"/>
    </row>
    <row r="21" spans="1:11" ht="15.75" x14ac:dyDescent="0.25">
      <c r="A21" s="43"/>
      <c r="B21" s="43"/>
      <c r="C21" s="43"/>
      <c r="D21" s="43"/>
      <c r="E21" s="51"/>
      <c r="F21" s="45"/>
      <c r="G21" s="45"/>
      <c r="H21" s="46"/>
      <c r="I21" s="46"/>
      <c r="J21" s="46"/>
      <c r="K21" s="11"/>
    </row>
    <row r="22" spans="1:11" ht="20.25" x14ac:dyDescent="0.3">
      <c r="A22" s="48" t="s">
        <v>45</v>
      </c>
      <c r="B22" s="48"/>
      <c r="C22" s="48"/>
      <c r="D22" s="48"/>
      <c r="E22" s="48"/>
      <c r="F22" s="48"/>
      <c r="G22" s="48"/>
      <c r="H22" s="48"/>
      <c r="I22" s="48"/>
      <c r="J22" s="48"/>
      <c r="K22" s="11"/>
    </row>
    <row r="23" spans="1:11" ht="17.25" customHeight="1" thickBot="1" x14ac:dyDescent="0.3">
      <c r="A23" s="43"/>
      <c r="B23" s="43"/>
      <c r="C23" s="43"/>
      <c r="D23" s="43"/>
      <c r="E23" s="43"/>
      <c r="F23" s="43"/>
      <c r="G23" s="49"/>
      <c r="H23" s="50"/>
      <c r="I23" s="50"/>
      <c r="J23" s="50"/>
      <c r="K23" s="11"/>
    </row>
    <row r="24" spans="1:11" ht="23.25" customHeight="1" thickBot="1" x14ac:dyDescent="0.3">
      <c r="A24" s="13" t="s">
        <v>0</v>
      </c>
      <c r="B24" s="13" t="s">
        <v>1</v>
      </c>
      <c r="C24" s="13" t="s">
        <v>2</v>
      </c>
      <c r="D24" s="13" t="s">
        <v>10</v>
      </c>
      <c r="E24" s="13" t="s">
        <v>3</v>
      </c>
      <c r="F24" s="14" t="s">
        <v>4</v>
      </c>
      <c r="G24" s="15" t="s">
        <v>5</v>
      </c>
      <c r="H24" s="16" t="s">
        <v>47</v>
      </c>
      <c r="I24" s="17" t="s">
        <v>48</v>
      </c>
      <c r="J24" s="52" t="s">
        <v>49</v>
      </c>
      <c r="K24" s="13" t="s">
        <v>6</v>
      </c>
    </row>
    <row r="25" spans="1:11" ht="17.25" customHeight="1" thickBot="1" x14ac:dyDescent="0.3">
      <c r="A25" s="19"/>
      <c r="B25" s="19"/>
      <c r="C25" s="19"/>
      <c r="D25" s="19"/>
      <c r="E25" s="19"/>
      <c r="F25" s="20"/>
      <c r="G25" s="21"/>
      <c r="H25" s="15" t="s">
        <v>40</v>
      </c>
      <c r="I25" s="22" t="s">
        <v>41</v>
      </c>
      <c r="J25" s="22" t="s">
        <v>44</v>
      </c>
      <c r="K25" s="19"/>
    </row>
    <row r="26" spans="1:11" ht="51" customHeight="1" thickBot="1" x14ac:dyDescent="0.3">
      <c r="A26" s="24"/>
      <c r="B26" s="24"/>
      <c r="C26" s="24"/>
      <c r="D26" s="24"/>
      <c r="E26" s="24"/>
      <c r="F26" s="20"/>
      <c r="G26" s="53" t="s">
        <v>7</v>
      </c>
      <c r="H26" s="54"/>
      <c r="I26" s="55"/>
      <c r="J26" s="55"/>
      <c r="K26" s="24"/>
    </row>
    <row r="27" spans="1:11" ht="17.25" customHeight="1" x14ac:dyDescent="0.25">
      <c r="A27" s="30">
        <v>1</v>
      </c>
      <c r="B27" s="30" t="s">
        <v>13</v>
      </c>
      <c r="C27" s="56" t="s">
        <v>11</v>
      </c>
      <c r="D27" s="32" t="s">
        <v>14</v>
      </c>
      <c r="E27" s="32" t="s">
        <v>15</v>
      </c>
      <c r="F27" s="57">
        <v>71.400000000000006</v>
      </c>
      <c r="G27" s="34">
        <v>836.6</v>
      </c>
      <c r="H27" s="58">
        <v>2094.31</v>
      </c>
      <c r="I27" s="58">
        <v>136.97999999999999</v>
      </c>
      <c r="J27" s="59">
        <v>1086.1099999999999</v>
      </c>
      <c r="K27" s="60">
        <f t="shared" ref="K27:K34" si="5">(I27+J27+H27)</f>
        <v>3317.3999999999996</v>
      </c>
    </row>
    <row r="28" spans="1:11" ht="17.100000000000001" customHeight="1" x14ac:dyDescent="0.25">
      <c r="A28" s="30">
        <f>(A27)+1</f>
        <v>2</v>
      </c>
      <c r="B28" s="30" t="s">
        <v>16</v>
      </c>
      <c r="C28" s="56" t="s">
        <v>11</v>
      </c>
      <c r="D28" s="32" t="s">
        <v>12</v>
      </c>
      <c r="E28" s="32" t="s">
        <v>17</v>
      </c>
      <c r="F28" s="57">
        <v>71.400000000000006</v>
      </c>
      <c r="G28" s="34">
        <v>836.6</v>
      </c>
      <c r="H28" s="58">
        <v>2094.31</v>
      </c>
      <c r="I28" s="58">
        <v>136.97999999999999</v>
      </c>
      <c r="J28" s="59">
        <v>1086.1099999999999</v>
      </c>
      <c r="K28" s="60">
        <f t="shared" si="5"/>
        <v>3317.3999999999996</v>
      </c>
    </row>
    <row r="29" spans="1:11" ht="15.95" customHeight="1" x14ac:dyDescent="0.25">
      <c r="A29" s="30">
        <f t="shared" ref="A29:A36" si="6">(A28)+1</f>
        <v>3</v>
      </c>
      <c r="B29" s="30" t="s">
        <v>18</v>
      </c>
      <c r="C29" s="56" t="s">
        <v>11</v>
      </c>
      <c r="D29" s="32" t="s">
        <v>12</v>
      </c>
      <c r="E29" s="38" t="s">
        <v>19</v>
      </c>
      <c r="F29" s="57">
        <v>71.400000000000006</v>
      </c>
      <c r="G29" s="34">
        <v>836.6</v>
      </c>
      <c r="H29" s="58">
        <v>2094.31</v>
      </c>
      <c r="I29" s="58">
        <v>136.97999999999999</v>
      </c>
      <c r="J29" s="59">
        <v>1086.1099999999999</v>
      </c>
      <c r="K29" s="60">
        <f t="shared" si="5"/>
        <v>3317.3999999999996</v>
      </c>
    </row>
    <row r="30" spans="1:11" ht="17.25" customHeight="1" x14ac:dyDescent="0.25">
      <c r="A30" s="30">
        <f t="shared" si="6"/>
        <v>4</v>
      </c>
      <c r="B30" s="30" t="s">
        <v>20</v>
      </c>
      <c r="C30" s="56" t="s">
        <v>11</v>
      </c>
      <c r="D30" s="32" t="s">
        <v>8</v>
      </c>
      <c r="E30" s="38" t="s">
        <v>21</v>
      </c>
      <c r="F30" s="57">
        <v>71.400000000000006</v>
      </c>
      <c r="G30" s="34">
        <v>836.6</v>
      </c>
      <c r="H30" s="58">
        <v>2094.31</v>
      </c>
      <c r="I30" s="58">
        <v>136.97999999999999</v>
      </c>
      <c r="J30" s="59">
        <v>1086.0999999999999</v>
      </c>
      <c r="K30" s="60">
        <f t="shared" si="5"/>
        <v>3317.39</v>
      </c>
    </row>
    <row r="31" spans="1:11" ht="17.25" customHeight="1" x14ac:dyDescent="0.25">
      <c r="A31" s="30">
        <f t="shared" si="6"/>
        <v>5</v>
      </c>
      <c r="B31" s="30" t="s">
        <v>22</v>
      </c>
      <c r="C31" s="56" t="s">
        <v>11</v>
      </c>
      <c r="D31" s="32" t="s">
        <v>8</v>
      </c>
      <c r="E31" s="32" t="s">
        <v>23</v>
      </c>
      <c r="F31" s="57">
        <v>71.400000000000006</v>
      </c>
      <c r="G31" s="34">
        <v>836.6</v>
      </c>
      <c r="H31" s="58">
        <v>2094.31</v>
      </c>
      <c r="I31" s="58">
        <v>136.97999999999999</v>
      </c>
      <c r="J31" s="59">
        <v>1086.0999999999999</v>
      </c>
      <c r="K31" s="60">
        <f t="shared" si="5"/>
        <v>3317.39</v>
      </c>
    </row>
    <row r="32" spans="1:11" ht="17.25" customHeight="1" x14ac:dyDescent="0.25">
      <c r="A32" s="30">
        <f t="shared" si="6"/>
        <v>6</v>
      </c>
      <c r="B32" s="30" t="s">
        <v>24</v>
      </c>
      <c r="C32" s="56" t="s">
        <v>11</v>
      </c>
      <c r="D32" s="32" t="s">
        <v>8</v>
      </c>
      <c r="E32" s="32" t="s">
        <v>25</v>
      </c>
      <c r="F32" s="57">
        <v>71.400000000000006</v>
      </c>
      <c r="G32" s="34">
        <v>836.6</v>
      </c>
      <c r="H32" s="58">
        <v>2094.31</v>
      </c>
      <c r="I32" s="58">
        <v>136.97999999999999</v>
      </c>
      <c r="J32" s="59">
        <v>1086.0999999999999</v>
      </c>
      <c r="K32" s="60">
        <f t="shared" si="5"/>
        <v>3317.39</v>
      </c>
    </row>
    <row r="33" spans="1:11" ht="17.25" customHeight="1" x14ac:dyDescent="0.25">
      <c r="A33" s="30">
        <f t="shared" si="6"/>
        <v>7</v>
      </c>
      <c r="B33" s="30" t="s">
        <v>26</v>
      </c>
      <c r="C33" s="56" t="s">
        <v>11</v>
      </c>
      <c r="D33" s="32" t="s">
        <v>8</v>
      </c>
      <c r="E33" s="32" t="s">
        <v>27</v>
      </c>
      <c r="F33" s="57">
        <v>71.400000000000006</v>
      </c>
      <c r="G33" s="34">
        <v>836.6</v>
      </c>
      <c r="H33" s="58">
        <v>2094.31</v>
      </c>
      <c r="I33" s="58">
        <v>136.97999999999999</v>
      </c>
      <c r="J33" s="59">
        <v>1086.0999999999999</v>
      </c>
      <c r="K33" s="60">
        <f t="shared" si="5"/>
        <v>3317.39</v>
      </c>
    </row>
    <row r="34" spans="1:11" ht="17.25" customHeight="1" x14ac:dyDescent="0.25">
      <c r="A34" s="30">
        <f>(A33)+1</f>
        <v>8</v>
      </c>
      <c r="B34" s="30" t="s">
        <v>30</v>
      </c>
      <c r="C34" s="61" t="s">
        <v>28</v>
      </c>
      <c r="D34" s="32" t="s">
        <v>29</v>
      </c>
      <c r="E34" s="32" t="s">
        <v>31</v>
      </c>
      <c r="F34" s="33">
        <v>72.540000000000006</v>
      </c>
      <c r="G34" s="34">
        <v>801.26</v>
      </c>
      <c r="H34" s="36">
        <v>2251.4499999999998</v>
      </c>
      <c r="I34" s="36">
        <v>151.22999999999999</v>
      </c>
      <c r="J34" s="62">
        <v>1166.94</v>
      </c>
      <c r="K34" s="60">
        <f t="shared" si="5"/>
        <v>3569.62</v>
      </c>
    </row>
    <row r="35" spans="1:11" ht="17.25" customHeight="1" x14ac:dyDescent="0.25">
      <c r="A35" s="30">
        <f t="shared" si="6"/>
        <v>9</v>
      </c>
      <c r="B35" s="30" t="s">
        <v>32</v>
      </c>
      <c r="C35" s="61" t="s">
        <v>28</v>
      </c>
      <c r="D35" s="32" t="s">
        <v>29</v>
      </c>
      <c r="E35" s="32" t="s">
        <v>33</v>
      </c>
      <c r="F35" s="33">
        <v>72.540000000000006</v>
      </c>
      <c r="G35" s="34">
        <v>801.26</v>
      </c>
      <c r="H35" s="36">
        <v>2251.4499999999998</v>
      </c>
      <c r="I35" s="36">
        <v>151.22999999999999</v>
      </c>
      <c r="J35" s="62">
        <v>1166.94</v>
      </c>
      <c r="K35" s="60">
        <f>(I35+J35+H35)</f>
        <v>3569.62</v>
      </c>
    </row>
    <row r="36" spans="1:11" ht="17.25" customHeight="1" x14ac:dyDescent="0.25">
      <c r="A36" s="63">
        <f t="shared" si="6"/>
        <v>10</v>
      </c>
      <c r="B36" s="63" t="s">
        <v>34</v>
      </c>
      <c r="C36" s="64" t="s">
        <v>28</v>
      </c>
      <c r="D36" s="32" t="s">
        <v>29</v>
      </c>
      <c r="E36" s="32" t="s">
        <v>35</v>
      </c>
      <c r="F36" s="33">
        <v>72.540000000000006</v>
      </c>
      <c r="G36" s="34">
        <v>801.26</v>
      </c>
      <c r="H36" s="36">
        <v>2251.4499999999998</v>
      </c>
      <c r="I36" s="36">
        <v>136.97999999999999</v>
      </c>
      <c r="J36" s="62">
        <v>1086.1099999999999</v>
      </c>
      <c r="K36" s="60">
        <f>(I36+J36+H36)</f>
        <v>3474.54</v>
      </c>
    </row>
    <row r="37" spans="1:11" ht="32.25" customHeight="1" x14ac:dyDescent="0.25">
      <c r="A37" s="65"/>
      <c r="B37" s="65"/>
      <c r="C37" s="66"/>
      <c r="D37" s="66"/>
      <c r="E37" s="67"/>
      <c r="F37" s="68" t="s">
        <v>9</v>
      </c>
      <c r="G37" s="68"/>
      <c r="H37" s="69">
        <f>SUM(H27:H36)</f>
        <v>21414.52</v>
      </c>
      <c r="I37" s="69">
        <f>SUM(I27:I36)</f>
        <v>1398.3</v>
      </c>
      <c r="J37" s="69">
        <f t="shared" ref="J37:K37" si="7">SUM(J27:J36)</f>
        <v>11022.720000000003</v>
      </c>
      <c r="K37" s="69">
        <f t="shared" si="7"/>
        <v>33835.539999999994</v>
      </c>
    </row>
    <row r="38" spans="1:11" ht="17.25" customHeight="1" thickBot="1" x14ac:dyDescent="0.3">
      <c r="A38" s="65"/>
      <c r="B38" s="65"/>
      <c r="C38" s="66"/>
      <c r="D38" s="66"/>
      <c r="E38" s="67"/>
      <c r="F38" s="70"/>
      <c r="G38" s="71"/>
      <c r="H38" s="72"/>
      <c r="I38" s="73"/>
      <c r="J38" s="73"/>
      <c r="K38" s="74"/>
    </row>
    <row r="39" spans="1:11" ht="30" customHeight="1" thickBot="1" x14ac:dyDescent="0.3">
      <c r="A39" s="13" t="s">
        <v>0</v>
      </c>
      <c r="B39" s="13" t="s">
        <v>1</v>
      </c>
      <c r="C39" s="13" t="s">
        <v>2</v>
      </c>
      <c r="D39" s="13" t="s">
        <v>10</v>
      </c>
      <c r="E39" s="13" t="s">
        <v>3</v>
      </c>
      <c r="F39" s="14" t="s">
        <v>4</v>
      </c>
      <c r="G39" s="15" t="s">
        <v>5</v>
      </c>
      <c r="H39" s="16" t="s">
        <v>47</v>
      </c>
      <c r="I39" s="17" t="s">
        <v>48</v>
      </c>
      <c r="J39" s="52" t="s">
        <v>49</v>
      </c>
      <c r="K39" s="13" t="s">
        <v>6</v>
      </c>
    </row>
    <row r="40" spans="1:11" ht="17.25" customHeight="1" thickBot="1" x14ac:dyDescent="0.3">
      <c r="A40" s="19"/>
      <c r="B40" s="19"/>
      <c r="C40" s="19"/>
      <c r="D40" s="19"/>
      <c r="E40" s="19"/>
      <c r="F40" s="20"/>
      <c r="G40" s="21"/>
      <c r="H40" s="15" t="s">
        <v>40</v>
      </c>
      <c r="I40" s="22" t="s">
        <v>41</v>
      </c>
      <c r="J40" s="22" t="s">
        <v>44</v>
      </c>
      <c r="K40" s="19"/>
    </row>
    <row r="41" spans="1:11" ht="51.75" customHeight="1" thickBot="1" x14ac:dyDescent="0.3">
      <c r="A41" s="24"/>
      <c r="B41" s="24"/>
      <c r="C41" s="24"/>
      <c r="D41" s="24"/>
      <c r="E41" s="24"/>
      <c r="F41" s="25"/>
      <c r="G41" s="26" t="s">
        <v>7</v>
      </c>
      <c r="H41" s="21"/>
      <c r="I41" s="27"/>
      <c r="J41" s="27"/>
      <c r="K41" s="24"/>
    </row>
    <row r="42" spans="1:11" ht="15.95" customHeight="1" x14ac:dyDescent="0.25">
      <c r="A42" s="75">
        <f>(A36)+1</f>
        <v>11</v>
      </c>
      <c r="B42" s="75" t="s">
        <v>36</v>
      </c>
      <c r="C42" s="76" t="s">
        <v>28</v>
      </c>
      <c r="D42" s="76" t="s">
        <v>29</v>
      </c>
      <c r="E42" s="77" t="s">
        <v>37</v>
      </c>
      <c r="F42" s="78">
        <v>72.540000000000006</v>
      </c>
      <c r="G42" s="79">
        <v>801.26</v>
      </c>
      <c r="H42" s="80">
        <v>2251.4499999999998</v>
      </c>
      <c r="I42" s="81">
        <v>151.22999999999999</v>
      </c>
      <c r="J42" s="81">
        <v>1166.94</v>
      </c>
      <c r="K42" s="60">
        <f>(I42+J42+H42)</f>
        <v>3569.62</v>
      </c>
    </row>
    <row r="43" spans="1:11" ht="16.5" customHeight="1" x14ac:dyDescent="0.25">
      <c r="A43" s="30">
        <f>A42+1</f>
        <v>12</v>
      </c>
      <c r="B43" s="30" t="s">
        <v>38</v>
      </c>
      <c r="C43" s="61" t="s">
        <v>28</v>
      </c>
      <c r="D43" s="61" t="s">
        <v>29</v>
      </c>
      <c r="E43" s="32" t="s">
        <v>39</v>
      </c>
      <c r="F43" s="33">
        <v>72.540000000000006</v>
      </c>
      <c r="G43" s="82">
        <v>801.26</v>
      </c>
      <c r="H43" s="83">
        <v>2251.4499999999998</v>
      </c>
      <c r="I43" s="81">
        <v>151.22999999999999</v>
      </c>
      <c r="J43" s="81">
        <v>1166.94</v>
      </c>
      <c r="K43" s="60">
        <f>(I43+J43+H43)</f>
        <v>3569.62</v>
      </c>
    </row>
    <row r="44" spans="1:11" s="3" customFormat="1" ht="30" customHeight="1" x14ac:dyDescent="0.25">
      <c r="A44" s="84"/>
      <c r="B44" s="84"/>
      <c r="C44" s="84"/>
      <c r="D44" s="84"/>
      <c r="E44" s="84"/>
      <c r="F44" s="41" t="s">
        <v>9</v>
      </c>
      <c r="G44" s="41"/>
      <c r="H44" s="42">
        <f>SUM(H42:H43)</f>
        <v>4502.8999999999996</v>
      </c>
      <c r="I44" s="42">
        <f t="shared" ref="I44:K44" si="8">SUM(I42:I43)</f>
        <v>302.45999999999998</v>
      </c>
      <c r="J44" s="42">
        <f t="shared" si="8"/>
        <v>2333.88</v>
      </c>
      <c r="K44" s="42">
        <f t="shared" si="8"/>
        <v>7139.24</v>
      </c>
    </row>
    <row r="45" spans="1:11" ht="16.5" thickBot="1" x14ac:dyDescent="0.3">
      <c r="A45" s="85"/>
      <c r="B45" s="85"/>
      <c r="C45" s="85"/>
      <c r="D45" s="85"/>
      <c r="E45" s="85"/>
      <c r="F45" s="85"/>
      <c r="G45" s="86"/>
      <c r="H45" s="87"/>
      <c r="I45" s="87"/>
      <c r="J45" s="87"/>
      <c r="K45" s="11"/>
    </row>
    <row r="46" spans="1:11" ht="15.75" x14ac:dyDescent="0.25">
      <c r="A46" s="88"/>
      <c r="B46" s="88"/>
      <c r="C46" s="88"/>
      <c r="D46" s="88"/>
      <c r="E46" s="88"/>
      <c r="F46" s="88"/>
      <c r="G46" s="88"/>
      <c r="H46" s="89" t="s">
        <v>40</v>
      </c>
      <c r="I46" s="90" t="s">
        <v>41</v>
      </c>
      <c r="J46" s="91" t="s">
        <v>46</v>
      </c>
      <c r="K46" s="92" t="s">
        <v>6</v>
      </c>
    </row>
    <row r="47" spans="1:11" ht="18" customHeight="1" x14ac:dyDescent="0.25">
      <c r="A47" s="93"/>
      <c r="B47" s="94"/>
      <c r="C47" s="12"/>
      <c r="D47" s="12"/>
      <c r="E47" s="12"/>
      <c r="F47" s="12"/>
      <c r="G47" s="88"/>
      <c r="H47" s="95"/>
      <c r="I47" s="96"/>
      <c r="J47" s="97"/>
      <c r="K47" s="98"/>
    </row>
    <row r="48" spans="1:11" ht="6" customHeight="1" thickBot="1" x14ac:dyDescent="0.3">
      <c r="A48" s="99"/>
      <c r="B48" s="99"/>
      <c r="C48" s="99"/>
      <c r="D48" s="99"/>
      <c r="E48" s="99"/>
      <c r="F48" s="99"/>
      <c r="G48" s="100"/>
      <c r="H48" s="101"/>
      <c r="I48" s="102"/>
      <c r="J48" s="103"/>
      <c r="K48" s="104"/>
    </row>
    <row r="49" spans="1:11" ht="16.5" thickBot="1" x14ac:dyDescent="0.3">
      <c r="A49" s="105"/>
      <c r="B49" s="105"/>
      <c r="C49" s="105"/>
      <c r="D49" s="105"/>
      <c r="E49" s="105"/>
      <c r="F49" s="105"/>
      <c r="G49" s="100"/>
      <c r="H49" s="106">
        <f>SUM(H11+H20+H44+H37)+0.05</f>
        <v>27320.539999999997</v>
      </c>
      <c r="I49" s="106">
        <f>SUM(I11+I20+I44+I37)</f>
        <v>1792.3999999999999</v>
      </c>
      <c r="J49" s="106">
        <f>SUM(J44+J37)</f>
        <v>13356.600000000002</v>
      </c>
      <c r="K49" s="106">
        <f>SUM(J11+J20+K44+K37)+0.03</f>
        <v>42469.539999999994</v>
      </c>
    </row>
    <row r="50" spans="1:11" ht="15.75" x14ac:dyDescent="0.25">
      <c r="A50" s="85"/>
      <c r="B50" s="85"/>
      <c r="C50" s="11"/>
      <c r="D50" s="85"/>
      <c r="E50" s="85"/>
      <c r="F50" s="11"/>
      <c r="G50" s="107"/>
      <c r="H50" s="11"/>
      <c r="I50" s="108"/>
      <c r="J50" s="108"/>
      <c r="K50" s="108"/>
    </row>
    <row r="51" spans="1:11" ht="17.25" x14ac:dyDescent="0.3">
      <c r="A51" s="109"/>
      <c r="B51" s="110"/>
      <c r="C51" s="110"/>
      <c r="D51" s="109"/>
      <c r="E51" s="109"/>
      <c r="F51" s="110"/>
      <c r="G51" s="111"/>
      <c r="H51" s="110"/>
      <c r="I51" s="112"/>
      <c r="J51" s="112"/>
      <c r="K51" s="113"/>
    </row>
    <row r="52" spans="1:11" ht="17.25" x14ac:dyDescent="0.3">
      <c r="A52" s="109"/>
      <c r="B52" s="110"/>
      <c r="C52" s="110"/>
      <c r="D52" s="109"/>
      <c r="E52" s="109"/>
      <c r="F52" s="110"/>
      <c r="G52" s="111"/>
      <c r="H52" s="110"/>
      <c r="I52" s="112"/>
      <c r="J52" s="112"/>
      <c r="K52" s="113"/>
    </row>
    <row r="53" spans="1:11" ht="17.25" x14ac:dyDescent="0.3">
      <c r="A53" s="109"/>
      <c r="B53" s="110"/>
      <c r="C53" s="110"/>
      <c r="D53" s="109"/>
      <c r="E53" s="109"/>
      <c r="F53" s="110"/>
      <c r="G53" s="111"/>
      <c r="H53" s="110"/>
      <c r="I53" s="112"/>
      <c r="J53" s="112"/>
      <c r="K53" s="113"/>
    </row>
    <row r="54" spans="1:11" ht="17.25" x14ac:dyDescent="0.3">
      <c r="A54" s="109"/>
      <c r="B54" s="110"/>
      <c r="C54" s="110"/>
      <c r="D54" s="109"/>
      <c r="E54" s="109"/>
      <c r="F54" s="110"/>
      <c r="G54" s="111"/>
      <c r="H54" s="110"/>
      <c r="I54" s="112"/>
      <c r="J54" s="112"/>
      <c r="K54" s="113"/>
    </row>
    <row r="55" spans="1:11" ht="17.25" x14ac:dyDescent="0.3">
      <c r="A55" s="109"/>
      <c r="B55" s="110"/>
      <c r="C55" s="110"/>
      <c r="D55" s="109"/>
      <c r="E55" s="109"/>
      <c r="F55" s="110"/>
      <c r="G55" s="111"/>
      <c r="H55" s="110"/>
      <c r="I55" s="112"/>
      <c r="J55" s="112"/>
      <c r="K55" s="113"/>
    </row>
    <row r="56" spans="1:11" ht="17.25" x14ac:dyDescent="0.3">
      <c r="A56" s="109"/>
      <c r="B56" s="110"/>
      <c r="C56" s="110"/>
      <c r="D56" s="109"/>
      <c r="E56" s="109"/>
      <c r="F56" s="110"/>
      <c r="G56" s="111"/>
      <c r="H56" s="110"/>
      <c r="I56" s="112"/>
      <c r="J56" s="112"/>
      <c r="K56" s="113"/>
    </row>
    <row r="57" spans="1:11" ht="17.25" x14ac:dyDescent="0.3">
      <c r="A57" s="109"/>
      <c r="B57" s="110"/>
      <c r="C57" s="110"/>
      <c r="D57" s="109"/>
      <c r="E57" s="109"/>
      <c r="F57" s="110"/>
      <c r="G57" s="111"/>
      <c r="H57" s="110"/>
      <c r="I57" s="112"/>
      <c r="J57" s="112"/>
      <c r="K57" s="113"/>
    </row>
    <row r="58" spans="1:11" ht="17.25" x14ac:dyDescent="0.3">
      <c r="A58" s="109"/>
      <c r="B58" s="110"/>
      <c r="C58" s="110"/>
      <c r="D58" s="109"/>
      <c r="E58" s="109"/>
      <c r="F58" s="110"/>
      <c r="G58" s="111"/>
      <c r="H58" s="110"/>
      <c r="I58" s="112"/>
      <c r="J58" s="112"/>
      <c r="K58" s="113"/>
    </row>
    <row r="59" spans="1:11" ht="17.25" x14ac:dyDescent="0.3">
      <c r="A59" s="109"/>
      <c r="B59" s="110"/>
      <c r="C59" s="110"/>
      <c r="D59" s="109"/>
      <c r="E59" s="109"/>
      <c r="F59" s="110"/>
      <c r="G59" s="111"/>
      <c r="H59" s="110"/>
      <c r="I59" s="112"/>
      <c r="J59" s="112"/>
      <c r="K59" s="113"/>
    </row>
    <row r="60" spans="1:11" ht="17.25" x14ac:dyDescent="0.3">
      <c r="K60" s="2"/>
    </row>
    <row r="61" spans="1:11" ht="71.25" customHeight="1" x14ac:dyDescent="0.3">
      <c r="K61" s="2"/>
    </row>
    <row r="62" spans="1:11" ht="17.25" x14ac:dyDescent="0.3">
      <c r="K62" s="2"/>
    </row>
    <row r="63" spans="1:11" ht="17.25" x14ac:dyDescent="0.3">
      <c r="K63" s="2"/>
    </row>
    <row r="64" spans="1:11" ht="17.25" x14ac:dyDescent="0.3">
      <c r="K64" s="2"/>
    </row>
    <row r="65" spans="11:11" ht="17.25" x14ac:dyDescent="0.3">
      <c r="K65" s="2"/>
    </row>
    <row r="66" spans="11:11" ht="17.25" x14ac:dyDescent="0.3">
      <c r="K66" s="2"/>
    </row>
    <row r="67" spans="11:11" ht="17.25" x14ac:dyDescent="0.3">
      <c r="K67" s="2"/>
    </row>
    <row r="68" spans="11:11" ht="17.25" x14ac:dyDescent="0.3">
      <c r="K68" s="2"/>
    </row>
    <row r="69" spans="11:11" ht="17.25" x14ac:dyDescent="0.3">
      <c r="K69" s="2"/>
    </row>
    <row r="70" spans="11:11" ht="17.25" x14ac:dyDescent="0.3">
      <c r="K70" s="2"/>
    </row>
    <row r="71" spans="11:11" ht="17.25" x14ac:dyDescent="0.3">
      <c r="K71" s="2"/>
    </row>
    <row r="72" spans="11:11" ht="17.25" x14ac:dyDescent="0.3">
      <c r="K72" s="2"/>
    </row>
    <row r="73" spans="11:11" ht="17.25" x14ac:dyDescent="0.3">
      <c r="K73" s="2"/>
    </row>
    <row r="74" spans="11:11" ht="17.25" x14ac:dyDescent="0.3">
      <c r="K74" s="2"/>
    </row>
    <row r="75" spans="11:11" ht="17.25" x14ac:dyDescent="0.3">
      <c r="K75" s="2"/>
    </row>
    <row r="76" spans="11:11" ht="17.25" x14ac:dyDescent="0.3">
      <c r="K76" s="2"/>
    </row>
    <row r="77" spans="11:11" ht="17.25" x14ac:dyDescent="0.3">
      <c r="K77" s="2"/>
    </row>
    <row r="78" spans="11:11" ht="17.25" x14ac:dyDescent="0.3">
      <c r="K78" s="2"/>
    </row>
  </sheetData>
  <sheetProtection algorithmName="SHA-512" hashValue="M/2ZBDlORJW+YXas0QNeoaqmM3brVHq03lX6yNN0nm/OMCZEB7umFYqMr8EMsBp2In0AN/ao3VIv8rUrB3Pe5A==" saltValue="iUnQaIazbwH0cd2LObDnjQ==" spinCount="100000" sheet="1" formatCells="0" formatColumns="0" formatRows="0" insertColumns="0" insertRows="0" insertHyperlinks="0" deleteColumns="0" deleteRows="0" sort="0" autoFilter="0" pivotTables="0"/>
  <mergeCells count="57">
    <mergeCell ref="E39:E41"/>
    <mergeCell ref="F39:F41"/>
    <mergeCell ref="G39:G40"/>
    <mergeCell ref="K39:K41"/>
    <mergeCell ref="H40:H41"/>
    <mergeCell ref="I40:I41"/>
    <mergeCell ref="J40:J41"/>
    <mergeCell ref="A39:A41"/>
    <mergeCell ref="B39:B41"/>
    <mergeCell ref="C39:C41"/>
    <mergeCell ref="D39:D41"/>
    <mergeCell ref="K24:K26"/>
    <mergeCell ref="K46:K48"/>
    <mergeCell ref="A13:J13"/>
    <mergeCell ref="A22:J22"/>
    <mergeCell ref="J15:J17"/>
    <mergeCell ref="C24:C26"/>
    <mergeCell ref="D24:D26"/>
    <mergeCell ref="F11:G11"/>
    <mergeCell ref="A15:A17"/>
    <mergeCell ref="B15:B17"/>
    <mergeCell ref="C15:C17"/>
    <mergeCell ref="D15:D17"/>
    <mergeCell ref="E15:E17"/>
    <mergeCell ref="J46:J48"/>
    <mergeCell ref="A2:J2"/>
    <mergeCell ref="A3:J3"/>
    <mergeCell ref="A4:A6"/>
    <mergeCell ref="B4:B6"/>
    <mergeCell ref="C4:C6"/>
    <mergeCell ref="D4:D6"/>
    <mergeCell ref="J4:J6"/>
    <mergeCell ref="E4:E6"/>
    <mergeCell ref="F4:F6"/>
    <mergeCell ref="G4:G5"/>
    <mergeCell ref="H46:H48"/>
    <mergeCell ref="I46:I48"/>
    <mergeCell ref="A46:F46"/>
    <mergeCell ref="G46:G47"/>
    <mergeCell ref="C47:F47"/>
    <mergeCell ref="F44:G44"/>
    <mergeCell ref="F20:G20"/>
    <mergeCell ref="H25:H26"/>
    <mergeCell ref="F15:F17"/>
    <mergeCell ref="G15:G16"/>
    <mergeCell ref="F37:G37"/>
    <mergeCell ref="A24:A26"/>
    <mergeCell ref="B24:B26"/>
    <mergeCell ref="E24:E26"/>
    <mergeCell ref="F24:F26"/>
    <mergeCell ref="G24:G25"/>
    <mergeCell ref="J25:J26"/>
    <mergeCell ref="H16:H17"/>
    <mergeCell ref="I16:I17"/>
    <mergeCell ref="H5:H6"/>
    <mergeCell ref="I5:I6"/>
    <mergeCell ref="I25:I26"/>
  </mergeCells>
  <pageMargins left="0.23622047244094491" right="0.23622047244094491" top="0.74803149606299213" bottom="0.74803149606299213" header="0.31496062992125984" footer="0.31496062992125984"/>
  <pageSetup scale="55" orientation="landscape" r:id="rId1"/>
  <headerFooter>
    <oddHeader xml:space="preserve">&amp;L&amp;G&amp;C&amp;"Century Gothic,Negrita"&amp;14AUTORIDAD PARA EL MANEJO SUSTENTABLE DE LA CUENCA Y DEL LAGO DE AMATITLÁN 
NÓMINA CORRESPONDIENTE AL AGUINALDO DE </oddHeader>
    <oddFooter>&amp;CPágina &amp;P de &amp;F</oddFooter>
  </headerFooter>
  <rowBreaks count="1" manualBreakCount="1">
    <brk id="38" max="16383" man="1"/>
  </rowBreaks>
  <colBreaks count="1" manualBreakCount="1">
    <brk id="11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2022-12-21T21:40:43Z</dcterms:modified>
</cp:coreProperties>
</file>