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VBljVvteWJp5pdtmZ9epsAmrzWgPooSsZn5qew47VLifHtQDC6xPTkk8n0CFWXtK9f+V2uHdd63468PDqV4kYw==" workbookSaltValue="xdrTvjqJ4UDswIVpV1zKPw==" workbookSpinCount="100000" lockStructure="1"/>
  <bookViews>
    <workbookView xWindow="0" yWindow="0" windowWidth="22260" windowHeight="12645"/>
  </bookViews>
  <sheets>
    <sheet name="Hoja1" sheetId="1" r:id="rId1"/>
  </sheets>
  <definedNames>
    <definedName name="_xlnm.Print_Area" localSheetId="0">Hoja1!$B$1:$U$26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S14" i="1" s="1"/>
  <c r="N15" i="1"/>
  <c r="P14" i="1"/>
  <c r="O14" i="1"/>
  <c r="R15" i="1" l="1"/>
  <c r="P15" i="1"/>
  <c r="O15" i="1"/>
  <c r="L14" i="1" l="1"/>
  <c r="L15" i="1" s="1"/>
  <c r="K14" i="1"/>
  <c r="K15" i="1" s="1"/>
  <c r="I14" i="1"/>
  <c r="I15" i="1" s="1"/>
  <c r="J15" i="1" l="1"/>
  <c r="M13" i="1" l="1"/>
  <c r="N13" i="1" l="1"/>
  <c r="O13" i="1" l="1"/>
  <c r="P13" i="1"/>
  <c r="M14" i="1"/>
  <c r="M15" i="1" s="1"/>
  <c r="S13" i="1" l="1"/>
  <c r="S15" i="1" s="1"/>
  <c r="T14" i="1"/>
  <c r="T13" i="1" l="1"/>
  <c r="T18" i="1" s="1"/>
  <c r="T15" i="1" l="1"/>
</calcChain>
</file>

<file path=xl/sharedStrings.xml><?xml version="1.0" encoding="utf-8"?>
<sst xmlns="http://schemas.openxmlformats.org/spreadsheetml/2006/main" count="46" uniqueCount="43">
  <si>
    <t xml:space="preserve"> </t>
  </si>
  <si>
    <t>No.</t>
  </si>
  <si>
    <t>PUESTO</t>
  </si>
  <si>
    <t>NOMBRE</t>
  </si>
  <si>
    <t>Puesto Oficial</t>
  </si>
  <si>
    <t>Fecha de
Ingreso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</si>
  <si>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</si>
  <si>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</si>
  <si>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</si>
  <si>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</si>
  <si>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</si>
  <si>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</si>
  <si>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Número de
Cuenta</t>
  </si>
  <si>
    <t>Renglón 021</t>
  </si>
  <si>
    <t>Renglón 026</t>
  </si>
  <si>
    <t>Renglón 027</t>
  </si>
  <si>
    <t>CUENTA MONETARIA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</si>
  <si>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</si>
  <si>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</si>
  <si>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</si>
  <si>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</si>
  <si>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</si>
  <si>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</si>
  <si>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</si>
  <si>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</si>
  <si>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</si>
  <si>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</si>
  <si>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 xml:space="preserve">Sub totales </t>
  </si>
  <si>
    <t xml:space="preserve">Total 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</si>
  <si>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</si>
  <si>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</si>
  <si>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</si>
  <si>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</si>
  <si>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</si>
  <si>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</si>
  <si>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AMSA</t>
  </si>
  <si>
    <t>1/1</t>
  </si>
  <si>
    <t>José Rolando Orellana Pineda</t>
  </si>
  <si>
    <t>Encargado de Cobro</t>
  </si>
  <si>
    <t>Rudy Rolando Hernández Juárez</t>
  </si>
  <si>
    <t>Encargado de caja chica y control de ingresos privativo</t>
  </si>
  <si>
    <t xml:space="preserve">AUTORIDAD PARA EL MANEJO SUSTENTABLE DE LA CUENCA Y DEL LAGO DE AMATITLÁN
NOMINA DE SUELDOS PERSONAL CONTRATADO BAJO EL  RENGLÓN 021 "PERSONAL SUPERNUMERARIO"  
NÓMINA ADICIONAL CORRESPONDIENTE AL MES DE JUNIO DEL AÑO 2022 </t>
  </si>
  <si>
    <t xml:space="preserve">Codigo de Empleado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</si>
</sst>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7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3" fillId="5" borderId="1" xfId="2" applyNumberFormat="1" applyFont="1" applyFill="1" applyBorder="1" applyAlignment="1">
      <alignment vertical="center"/>
    </xf>
    <xf numFmtId="0" fontId="4" fillId="0" borderId="0" xfId="0" applyFont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2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164" fontId="3" fillId="5" borderId="1" xfId="2" applyNumberFormat="1" applyFont="1" applyFill="1" applyBorder="1" applyAlignment="1">
      <alignment horizontal="center" vertical="center" wrapText="1"/>
    </xf>
    <xf numFmtId="164" fontId="3" fillId="5" borderId="8" xfId="2" applyNumberFormat="1" applyFont="1" applyFill="1" applyBorder="1" applyAlignment="1">
      <alignment horizontal="center" vertical="center" wrapText="1"/>
    </xf>
    <xf numFmtId="164" fontId="3" fillId="5" borderId="4" xfId="2" applyNumberFormat="1" applyFont="1" applyFill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14" fontId="3" fillId="5" borderId="1" xfId="2" applyNumberFormat="1" applyFont="1" applyFill="1" applyBorder="1" applyAlignment="1">
      <alignment horizontal="center" vertical="center"/>
    </xf>
    <xf numFmtId="14" fontId="3" fillId="5" borderId="1" xfId="2" applyNumberFormat="1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1" fontId="5" fillId="0" borderId="0" xfId="2" applyNumberFormat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vertical="center"/>
    </xf>
    <xf numFmtId="1" fontId="5" fillId="0" borderId="0" xfId="2" applyNumberFormat="1" applyFont="1" applyFill="1" applyBorder="1" applyAlignment="1">
      <alignment horizontal="left" vertical="center"/>
    </xf>
    <xf numFmtId="164" fontId="5" fillId="3" borderId="10" xfId="2" applyNumberFormat="1" applyFont="1" applyFill="1" applyBorder="1" applyAlignment="1">
      <alignment vertical="center"/>
    </xf>
    <xf numFmtId="0" fontId="5" fillId="0" borderId="0" xfId="3" applyFont="1" applyFill="1" applyAlignment="1">
      <alignment vertical="center"/>
    </xf>
    <xf numFmtId="0" fontId="3" fillId="0" borderId="0" xfId="3" applyFont="1" applyFill="1" applyAlignment="1">
      <alignment vertical="center"/>
    </xf>
    <xf numFmtId="0" fontId="3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horizontal="right" vertical="center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horizontal="right" vertical="center"/>
    </xf>
    <xf numFmtId="0" fontId="5" fillId="0" borderId="0" xfId="3" applyFont="1" applyFill="1" applyAlignment="1">
      <alignment horizontal="center" vertical="center"/>
    </xf>
    <xf numFmtId="49" fontId="5" fillId="0" borderId="0" xfId="2" applyNumberFormat="1" applyFont="1" applyFill="1" applyAlignment="1">
      <alignment horizontal="center" vertical="center"/>
    </xf>
    <xf numFmtId="0" fontId="4" fillId="0" borderId="0" xfId="0" applyFont="1" applyAlignment="1">
      <alignment wrapText="1"/>
    </xf>
    <xf numFmtId="44" fontId="4" fillId="0" borderId="0" xfId="1" applyFont="1"/>
    <xf numFmtId="44" fontId="4" fillId="0" borderId="0" xfId="0" applyNumberFormat="1" applyFont="1"/>
    <xf numFmtId="164" fontId="4" fillId="0" borderId="0" xfId="0" applyNumberFormat="1" applyFont="1"/>
    <xf numFmtId="164" fontId="3" fillId="5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44" fontId="5" fillId="0" borderId="0" xfId="1" applyFont="1" applyFill="1" applyBorder="1" applyAlignment="1">
      <alignment horizontal="center" vertical="center"/>
    </xf>
    <xf numFmtId="164" fontId="5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3" fillId="0" borderId="1" xfId="0" applyFont="1" applyBorder="1"/>
    <xf numFmtId="0" fontId="6" fillId="0" borderId="0" xfId="3" applyFont="1" applyFill="1" applyAlignment="1">
      <alignment horizontal="right" vertical="center"/>
    </xf>
    <xf numFmtId="49" fontId="6" fillId="0" borderId="11" xfId="3" applyNumberFormat="1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right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0" fontId="6" fillId="0" borderId="0" xfId="3" applyFont="1" applyFill="1" applyAlignment="1">
      <alignment vertical="center"/>
    </xf>
    <xf numFmtId="164" fontId="3" fillId="5" borderId="8" xfId="1" applyNumberFormat="1" applyFont="1" applyFill="1" applyBorder="1" applyAlignment="1">
      <alignment vertical="center"/>
    </xf>
    <xf numFmtId="0" fontId="3" fillId="5" borderId="1" xfId="0" applyFont="1" applyFill="1" applyBorder="1"/>
    <xf numFmtId="0" fontId="4" fillId="5" borderId="1" xfId="0" applyFont="1" applyFill="1" applyBorder="1"/>
    <xf numFmtId="0" fontId="4" fillId="0" borderId="1" xfId="0" applyFont="1" applyFill="1" applyBorder="1"/>
    <xf numFmtId="0" fontId="3" fillId="5" borderId="1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vertical="center"/>
    </xf>
    <xf numFmtId="0" fontId="5" fillId="3" borderId="1" xfId="2" applyFont="1" applyFill="1" applyBorder="1" applyAlignment="1">
      <alignment vertical="center"/>
    </xf>
    <xf numFmtId="164" fontId="5" fillId="3" borderId="1" xfId="1" applyNumberFormat="1" applyFont="1" applyFill="1" applyBorder="1" applyAlignment="1">
      <alignment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6" fillId="0" borderId="11" xfId="3" applyFont="1" applyFill="1" applyBorder="1" applyAlignment="1">
      <alignment horizontal="center" vertical="center"/>
    </xf>
    <xf numFmtId="164" fontId="5" fillId="3" borderId="0" xfId="1" applyNumberFormat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1121173</xdr:colOff>
      <xdr:row>0</xdr:row>
      <xdr:rowOff>0</xdr:rowOff>
    </xdr:from>
    <xdr:to>
      <xdr:col>14</xdr:col>
      <xdr:colOff>195023</xdr:colOff>
      <xdr:row>4</xdr:row>
      <xdr:rowOff>114097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9298" y="0"/>
          <a:ext cx="3641328" cy="987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abSelected="1" zoomScale="89" zoomScaleNormal="89" workbookViewId="0">
      <selection activeCell="M13" sqref="M13"/>
    </sheetView>
  </sheetViews>
  <sheetFormatPr baseColWidth="10" defaultColWidth="9" defaultRowHeight="17.25" x14ac:dyDescent="0.35"/>
  <cols>
    <col min="1" max="1" width="2" customWidth="1"/>
    <col min="2" max="2" width="4.625" customWidth="1"/>
    <col min="3" max="3" width="12.875" hidden="1" customWidth="1"/>
    <col min="4" max="4" width="11.75" hidden="1" customWidth="1"/>
    <col min="5" max="5" width="27.25" customWidth="1"/>
    <col min="6" max="6" width="23.5" customWidth="1"/>
    <col min="7" max="7" width="0.125" hidden="1" customWidth="1"/>
    <col min="8" max="8" width="12.25" customWidth="1"/>
    <col min="9" max="9" width="14.75" customWidth="1"/>
    <col min="10" max="10" width="11.625" customWidth="1"/>
    <col min="11" max="11" width="14" customWidth="1"/>
    <col min="12" max="12" width="14.5" customWidth="1"/>
    <col min="13" max="13" width="15.5" customWidth="1"/>
    <col min="14" max="14" width="15.25" customWidth="1"/>
    <col min="15" max="15" width="14.625" customWidth="1"/>
    <col min="16" max="16" width="13.75" customWidth="1"/>
    <col min="17" max="17" width="13.625" customWidth="1"/>
    <col min="18" max="18" width="13.125" customWidth="1"/>
    <col min="19" max="19" width="12.75" customWidth="1"/>
    <col min="20" max="20" width="14.375" customWidth="1"/>
    <col min="21" max="21" width="9" hidden="1" customWidth="1"/>
    <col min="24" max="24" width="12.375" customWidth="1"/>
  </cols>
  <sheetData>
    <row r="1" spans="1:22" x14ac:dyDescent="0.35">
      <c r="A1" s="4"/>
      <c r="B1" s="4"/>
      <c r="C1" s="4"/>
      <c r="D1" s="4"/>
      <c r="E1" s="4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Q1" s="4" t="s">
        <v>0</v>
      </c>
      <c r="R1" s="4"/>
      <c r="S1" s="4"/>
      <c r="T1" s="4"/>
      <c r="U1" s="4"/>
      <c r="V1" s="3"/>
    </row>
    <row r="2" spans="1:22" x14ac:dyDescent="0.35">
      <c r="A2" s="4"/>
      <c r="B2" s="4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</row>
    <row r="3" spans="1:22" x14ac:dyDescent="0.35">
      <c r="A3" s="4"/>
      <c r="B3" s="4"/>
      <c r="C3" s="4"/>
      <c r="D3" s="4"/>
      <c r="E3" s="4"/>
      <c r="F3" s="4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</row>
    <row r="4" spans="1:22" x14ac:dyDescent="0.35">
      <c r="A4" s="4"/>
      <c r="B4" s="4"/>
      <c r="C4" s="4"/>
      <c r="D4" s="4"/>
      <c r="E4" s="4"/>
      <c r="F4" s="4"/>
      <c r="G4" s="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</row>
    <row r="5" spans="1:22" x14ac:dyDescent="0.35">
      <c r="A5" s="4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3"/>
    </row>
    <row r="6" spans="1:22" s="1" customFormat="1" ht="59.25" customHeight="1" x14ac:dyDescent="0.35">
      <c r="A6" s="7"/>
      <c r="B6" s="82" t="s">
        <v>41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"/>
      <c r="V6" s="37"/>
    </row>
    <row r="7" spans="1:22" x14ac:dyDescent="0.35">
      <c r="A7" s="9"/>
      <c r="B7" s="10"/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3"/>
    </row>
    <row r="8" spans="1:22" x14ac:dyDescent="0.35">
      <c r="A8" s="9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3"/>
    </row>
    <row r="9" spans="1:22" ht="17.25" customHeight="1" x14ac:dyDescent="0.35">
      <c r="A9" s="4"/>
      <c r="B9" s="84" t="s">
        <v>1</v>
      </c>
      <c r="C9" s="86" t="s">
        <v>2</v>
      </c>
      <c r="D9" s="76" t="s">
        <v>42</v>
      </c>
      <c r="E9" s="80" t="s">
        <v>3</v>
      </c>
      <c r="F9" s="90" t="s">
        <v>4</v>
      </c>
      <c r="G9" s="80" t="s">
        <v>5</v>
      </c>
      <c r="H9" s="76" t="s">
        <v>6</v>
      </c>
      <c r="I9" s="71" t="s">
        <v>7</v>
      </c>
      <c r="J9" s="72"/>
      <c r="K9" s="72"/>
      <c r="L9" s="72"/>
      <c r="M9" s="73" t="s">
        <v>8</v>
      </c>
      <c r="N9" s="71" t="s">
        <v>9</v>
      </c>
      <c r="O9" s="72"/>
      <c r="P9" s="72"/>
      <c r="Q9" s="72"/>
      <c r="R9" s="72"/>
      <c r="S9" s="76" t="s">
        <v>10</v>
      </c>
      <c r="T9" s="93" t="s">
        <v>11</v>
      </c>
      <c r="U9" s="94" t="s">
        <v>12</v>
      </c>
      <c r="V9" s="3"/>
    </row>
    <row r="10" spans="1:22" x14ac:dyDescent="0.35">
      <c r="A10" s="4"/>
      <c r="B10" s="84"/>
      <c r="C10" s="87"/>
      <c r="D10" s="76"/>
      <c r="E10" s="89"/>
      <c r="F10" s="91"/>
      <c r="G10" s="89"/>
      <c r="H10" s="76"/>
      <c r="I10" s="12" t="s">
        <v>13</v>
      </c>
      <c r="J10" s="13" t="s">
        <v>14</v>
      </c>
      <c r="K10" s="84" t="s">
        <v>15</v>
      </c>
      <c r="L10" s="71"/>
      <c r="M10" s="74"/>
      <c r="N10" s="12">
        <v>118</v>
      </c>
      <c r="O10" s="12">
        <v>202</v>
      </c>
      <c r="P10" s="12">
        <v>201</v>
      </c>
      <c r="Q10" s="12">
        <v>102</v>
      </c>
      <c r="R10" s="14">
        <v>203</v>
      </c>
      <c r="S10" s="76"/>
      <c r="T10" s="93"/>
      <c r="U10" s="94" t="s">
        <v>16</v>
      </c>
      <c r="V10" s="3"/>
    </row>
    <row r="11" spans="1:22" x14ac:dyDescent="0.35">
      <c r="A11" s="4"/>
      <c r="B11" s="85"/>
      <c r="C11" s="87"/>
      <c r="D11" s="79"/>
      <c r="E11" s="89"/>
      <c r="F11" s="91"/>
      <c r="G11" s="89"/>
      <c r="H11" s="76"/>
      <c r="I11" s="76" t="s">
        <v>17</v>
      </c>
      <c r="J11" s="80" t="s">
        <v>18</v>
      </c>
      <c r="K11" s="76" t="s">
        <v>19</v>
      </c>
      <c r="L11" s="77" t="s">
        <v>20</v>
      </c>
      <c r="M11" s="74"/>
      <c r="N11" s="76" t="s">
        <v>21</v>
      </c>
      <c r="O11" s="76" t="s">
        <v>22</v>
      </c>
      <c r="P11" s="77" t="s">
        <v>23</v>
      </c>
      <c r="Q11" s="80" t="s">
        <v>24</v>
      </c>
      <c r="R11" s="95" t="s">
        <v>25</v>
      </c>
      <c r="S11" s="76"/>
      <c r="T11" s="93"/>
      <c r="U11" s="94"/>
      <c r="V11" s="3"/>
    </row>
    <row r="12" spans="1:22" x14ac:dyDescent="0.35">
      <c r="A12" s="4"/>
      <c r="B12" s="85"/>
      <c r="C12" s="88"/>
      <c r="D12" s="79"/>
      <c r="E12" s="81"/>
      <c r="F12" s="92"/>
      <c r="G12" s="81"/>
      <c r="H12" s="76"/>
      <c r="I12" s="79"/>
      <c r="J12" s="81"/>
      <c r="K12" s="79">
        <v>26</v>
      </c>
      <c r="L12" s="78">
        <v>27</v>
      </c>
      <c r="M12" s="75"/>
      <c r="N12" s="79" t="s">
        <v>26</v>
      </c>
      <c r="O12" s="79">
        <v>26</v>
      </c>
      <c r="P12" s="78">
        <v>27</v>
      </c>
      <c r="Q12" s="81"/>
      <c r="R12" s="96"/>
      <c r="S12" s="76"/>
      <c r="T12" s="93"/>
      <c r="U12" s="94"/>
      <c r="V12" s="3"/>
    </row>
    <row r="13" spans="1:22" ht="29.25" customHeight="1" x14ac:dyDescent="0.35">
      <c r="A13" s="9"/>
      <c r="B13" s="15">
        <v>1</v>
      </c>
      <c r="C13" s="58">
        <v>1219521</v>
      </c>
      <c r="D13" s="47">
        <v>9901550188</v>
      </c>
      <c r="E13" s="2" t="s">
        <v>39</v>
      </c>
      <c r="F13" s="64" t="s">
        <v>40</v>
      </c>
      <c r="G13" s="21">
        <v>44926</v>
      </c>
      <c r="H13" s="22">
        <v>44713</v>
      </c>
      <c r="I13" s="41">
        <v>4500</v>
      </c>
      <c r="J13" s="17">
        <v>0</v>
      </c>
      <c r="K13" s="41">
        <v>2000</v>
      </c>
      <c r="L13" s="17">
        <v>250</v>
      </c>
      <c r="M13" s="42">
        <f>SUM(I13:L13)</f>
        <v>6750</v>
      </c>
      <c r="N13" s="17">
        <f>(I13+K13)*12%</f>
        <v>780</v>
      </c>
      <c r="O13" s="17">
        <f t="shared" ref="O13:O14" si="0">(I13+K13)*1.344%</f>
        <v>87.36</v>
      </c>
      <c r="P13" s="19">
        <f t="shared" ref="P13:P14" si="1">(I13+K13)*3%</f>
        <v>195</v>
      </c>
      <c r="Q13" s="18">
        <v>0</v>
      </c>
      <c r="R13" s="61">
        <v>85.5</v>
      </c>
      <c r="S13" s="41">
        <f>SUM(N13:R13)</f>
        <v>1147.8600000000001</v>
      </c>
      <c r="T13" s="20">
        <f t="shared" ref="T13:T14" si="2">M13-S13</f>
        <v>5602.1399999999994</v>
      </c>
      <c r="U13" s="9"/>
      <c r="V13" s="3"/>
    </row>
    <row r="14" spans="1:22" ht="28.5" customHeight="1" x14ac:dyDescent="0.35">
      <c r="A14" s="9"/>
      <c r="B14" s="15">
        <v>2</v>
      </c>
      <c r="C14" s="16">
        <v>1219451</v>
      </c>
      <c r="D14" s="55">
        <v>9901560038</v>
      </c>
      <c r="E14" s="56" t="s">
        <v>37</v>
      </c>
      <c r="F14" s="57" t="s">
        <v>38</v>
      </c>
      <c r="G14" s="21">
        <v>44926</v>
      </c>
      <c r="H14" s="22">
        <v>44719</v>
      </c>
      <c r="I14" s="41">
        <f>3000/30*24</f>
        <v>2400</v>
      </c>
      <c r="J14" s="17">
        <v>0</v>
      </c>
      <c r="K14" s="54">
        <f>1500/30*24</f>
        <v>1200</v>
      </c>
      <c r="L14" s="17">
        <f>250/30*24</f>
        <v>200</v>
      </c>
      <c r="M14" s="42">
        <f t="shared" ref="M14" si="3">SUM(I14:L14)</f>
        <v>3800</v>
      </c>
      <c r="N14" s="17">
        <f>(I14+K14)*11%</f>
        <v>396</v>
      </c>
      <c r="O14" s="17">
        <f t="shared" si="0"/>
        <v>48.384</v>
      </c>
      <c r="P14" s="19">
        <f t="shared" si="1"/>
        <v>108</v>
      </c>
      <c r="Q14" s="18">
        <v>0</v>
      </c>
      <c r="R14" s="61">
        <v>20</v>
      </c>
      <c r="S14" s="41">
        <f>SUM(N14:R14)</f>
        <v>572.38400000000001</v>
      </c>
      <c r="T14" s="20">
        <f t="shared" si="2"/>
        <v>3227.616</v>
      </c>
      <c r="U14" s="9"/>
      <c r="V14" s="3"/>
    </row>
    <row r="15" spans="1:22" x14ac:dyDescent="0.35">
      <c r="A15" s="9"/>
      <c r="B15" s="23"/>
      <c r="C15" s="23"/>
      <c r="D15" s="23"/>
      <c r="E15" s="24"/>
      <c r="F15" s="62" t="s">
        <v>27</v>
      </c>
      <c r="G15" s="68"/>
      <c r="H15" s="68"/>
      <c r="I15" s="63">
        <f t="shared" ref="I15:P15" si="4">SUM(I13:I14)</f>
        <v>6900</v>
      </c>
      <c r="J15" s="63">
        <f t="shared" si="4"/>
        <v>0</v>
      </c>
      <c r="K15" s="63">
        <f t="shared" si="4"/>
        <v>3200</v>
      </c>
      <c r="L15" s="63">
        <f t="shared" si="4"/>
        <v>450</v>
      </c>
      <c r="M15" s="63">
        <f t="shared" si="4"/>
        <v>10550</v>
      </c>
      <c r="N15" s="63">
        <f t="shared" si="4"/>
        <v>1176</v>
      </c>
      <c r="O15" s="63">
        <f t="shared" si="4"/>
        <v>135.744</v>
      </c>
      <c r="P15" s="63">
        <f t="shared" si="4"/>
        <v>303</v>
      </c>
      <c r="Q15" s="63"/>
      <c r="R15" s="63">
        <f>SUM(R13:R14)</f>
        <v>105.5</v>
      </c>
      <c r="S15" s="63">
        <f>SUM(S13:S14)</f>
        <v>1720.2440000000001</v>
      </c>
      <c r="T15" s="63">
        <f>SUM(T13:T14)</f>
        <v>8829.7559999999994</v>
      </c>
      <c r="U15" s="9"/>
      <c r="V15" s="3"/>
    </row>
    <row r="16" spans="1:22" x14ac:dyDescent="0.35">
      <c r="A16" s="9"/>
      <c r="B16" s="23"/>
      <c r="C16" s="23"/>
      <c r="D16" s="23"/>
      <c r="E16" s="24"/>
      <c r="F16" s="59"/>
      <c r="G16" s="60"/>
      <c r="H16" s="60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9"/>
      <c r="V16" s="3"/>
    </row>
    <row r="17" spans="1:22" x14ac:dyDescent="0.35">
      <c r="A17" s="9"/>
      <c r="B17" s="9"/>
      <c r="C17" s="9"/>
      <c r="D17" s="9"/>
      <c r="E17" s="25"/>
      <c r="F17" s="25"/>
      <c r="G17" s="25"/>
      <c r="H17" s="25"/>
      <c r="I17" s="43"/>
      <c r="J17" s="43"/>
      <c r="K17" s="43"/>
      <c r="L17" s="43"/>
      <c r="M17" s="43"/>
      <c r="N17" s="26"/>
      <c r="O17" s="26"/>
      <c r="P17" s="26"/>
      <c r="Q17" s="26"/>
      <c r="R17" s="65"/>
      <c r="S17" s="65"/>
      <c r="T17" s="65"/>
      <c r="U17" s="65"/>
      <c r="V17" s="46"/>
    </row>
    <row r="18" spans="1:22" ht="18" thickBot="1" x14ac:dyDescent="0.4">
      <c r="A18" s="9"/>
      <c r="B18" s="9"/>
      <c r="C18" s="9"/>
      <c r="D18" s="9"/>
      <c r="E18" s="27"/>
      <c r="F18" s="25"/>
      <c r="G18" s="25"/>
      <c r="H18" s="25"/>
      <c r="I18" s="43"/>
      <c r="J18" s="43"/>
      <c r="K18" s="43"/>
      <c r="L18" s="43"/>
      <c r="M18" s="43"/>
      <c r="N18" s="26"/>
      <c r="O18" s="26"/>
      <c r="P18" s="26"/>
      <c r="Q18" s="26"/>
      <c r="R18" s="70" t="s">
        <v>28</v>
      </c>
      <c r="S18" s="70"/>
      <c r="T18" s="28">
        <f>T13+T14</f>
        <v>8829.7559999999994</v>
      </c>
      <c r="U18" s="9"/>
      <c r="V18" s="46"/>
    </row>
    <row r="19" spans="1:22" ht="18" thickTop="1" x14ac:dyDescent="0.35">
      <c r="A19" s="9"/>
      <c r="B19" s="9"/>
      <c r="C19" s="9"/>
      <c r="D19" s="9"/>
      <c r="E19" s="27"/>
      <c r="F19" s="25"/>
      <c r="G19" s="25"/>
      <c r="H19" s="25"/>
      <c r="I19" s="26"/>
      <c r="J19" s="26"/>
      <c r="K19" s="26"/>
      <c r="L19" s="26"/>
      <c r="M19" s="26"/>
      <c r="N19" s="26"/>
      <c r="O19" s="26"/>
      <c r="P19" s="26"/>
      <c r="Q19" s="26"/>
      <c r="R19" s="44"/>
      <c r="S19" s="44"/>
      <c r="T19" s="45"/>
      <c r="U19" s="9"/>
      <c r="V19" s="46"/>
    </row>
    <row r="20" spans="1:22" x14ac:dyDescent="0.35">
      <c r="A20" s="29"/>
      <c r="B20" s="9"/>
      <c r="C20" s="9"/>
      <c r="D20" s="9"/>
      <c r="E20" s="27"/>
      <c r="F20" s="25"/>
      <c r="G20" s="25"/>
      <c r="H20" s="25"/>
      <c r="I20" s="26"/>
      <c r="J20" s="26"/>
      <c r="K20" s="26"/>
      <c r="L20" s="26"/>
      <c r="M20" s="26"/>
      <c r="N20" s="30"/>
      <c r="O20" s="26"/>
      <c r="P20" s="30"/>
      <c r="Q20" s="30"/>
      <c r="R20" s="31"/>
      <c r="S20" s="31"/>
      <c r="T20" s="29"/>
      <c r="U20" s="29"/>
      <c r="V20" s="46"/>
    </row>
    <row r="21" spans="1:22" x14ac:dyDescent="0.35">
      <c r="A21" s="29"/>
      <c r="B21" s="9"/>
      <c r="C21" s="9"/>
      <c r="D21" s="9"/>
      <c r="E21" s="27"/>
      <c r="F21" s="25"/>
      <c r="G21" s="25"/>
      <c r="H21" s="25"/>
      <c r="I21" s="26"/>
      <c r="J21" s="26"/>
      <c r="K21" s="26"/>
      <c r="L21" s="26"/>
      <c r="M21" s="26"/>
      <c r="N21" s="48"/>
      <c r="O21" s="30"/>
      <c r="P21" s="30"/>
      <c r="Q21" s="52"/>
      <c r="R21" s="33"/>
      <c r="S21" s="33"/>
      <c r="T21" s="29"/>
      <c r="U21" s="29"/>
      <c r="V21" s="46"/>
    </row>
    <row r="22" spans="1:22" x14ac:dyDescent="0.35">
      <c r="A22" s="29"/>
      <c r="B22" s="9"/>
      <c r="C22" s="9"/>
      <c r="D22" s="9"/>
      <c r="E22" s="30"/>
      <c r="F22" s="30"/>
      <c r="G22" s="30"/>
      <c r="H22" s="30"/>
      <c r="I22" s="30"/>
      <c r="J22" s="30"/>
      <c r="K22" s="30"/>
      <c r="L22" s="30"/>
      <c r="M22" s="30"/>
      <c r="N22" s="53"/>
      <c r="O22" s="50"/>
      <c r="P22" s="66"/>
      <c r="Q22" s="66"/>
      <c r="R22" s="33"/>
      <c r="S22" s="33"/>
      <c r="T22" s="29"/>
      <c r="U22" s="29"/>
      <c r="V22" s="3"/>
    </row>
    <row r="23" spans="1:22" x14ac:dyDescent="0.35">
      <c r="A23" s="29"/>
      <c r="B23" s="29"/>
      <c r="C23" s="32" t="s">
        <v>29</v>
      </c>
      <c r="D23" s="32" t="s">
        <v>29</v>
      </c>
      <c r="E23" s="48" t="s">
        <v>29</v>
      </c>
      <c r="F23" s="49"/>
      <c r="G23" s="50"/>
      <c r="H23" s="51"/>
      <c r="I23" s="52"/>
      <c r="J23" s="52"/>
      <c r="K23" s="52"/>
      <c r="L23" s="52"/>
      <c r="M23" s="53"/>
      <c r="N23" s="53"/>
      <c r="O23" s="50" t="s">
        <v>30</v>
      </c>
      <c r="P23" s="69"/>
      <c r="Q23" s="69"/>
      <c r="R23" s="29"/>
      <c r="S23" s="29"/>
      <c r="T23" s="29"/>
      <c r="U23" s="29"/>
      <c r="V23" s="3"/>
    </row>
    <row r="24" spans="1:22" x14ac:dyDescent="0.35">
      <c r="A24" s="29"/>
      <c r="B24" s="34"/>
      <c r="C24" s="34"/>
      <c r="D24" s="34"/>
      <c r="E24" s="51"/>
      <c r="F24" s="51" t="s">
        <v>31</v>
      </c>
      <c r="G24" s="52"/>
      <c r="H24" s="66"/>
      <c r="I24" s="66"/>
      <c r="J24" s="66"/>
      <c r="K24" s="66"/>
      <c r="L24" s="66"/>
      <c r="M24" s="53"/>
      <c r="N24" s="53"/>
      <c r="O24" s="50"/>
      <c r="P24" s="66" t="s">
        <v>32</v>
      </c>
      <c r="Q24" s="66"/>
      <c r="R24" s="33"/>
      <c r="S24" s="33"/>
      <c r="T24" s="35"/>
      <c r="U24" s="35"/>
      <c r="V24" s="3"/>
    </row>
    <row r="25" spans="1:22" x14ac:dyDescent="0.35">
      <c r="A25" s="29"/>
      <c r="B25" s="34"/>
      <c r="C25" s="34"/>
      <c r="D25" s="34"/>
      <c r="E25" s="51"/>
      <c r="F25" s="51" t="s">
        <v>33</v>
      </c>
      <c r="G25" s="52"/>
      <c r="H25" s="66"/>
      <c r="I25" s="66"/>
      <c r="J25" s="66"/>
      <c r="K25" s="66"/>
      <c r="L25" s="66"/>
      <c r="M25" s="53"/>
      <c r="N25" s="29"/>
      <c r="O25" s="52"/>
      <c r="P25" s="67" t="s">
        <v>34</v>
      </c>
      <c r="Q25" s="67"/>
      <c r="R25" s="29"/>
      <c r="S25" s="35"/>
      <c r="T25" s="36" t="s">
        <v>36</v>
      </c>
      <c r="U25" s="35"/>
      <c r="V25" s="3"/>
    </row>
    <row r="26" spans="1:22" x14ac:dyDescent="0.35">
      <c r="A26" s="3"/>
      <c r="B26" s="29"/>
      <c r="C26" s="29"/>
      <c r="D26" s="29"/>
      <c r="E26" s="51"/>
      <c r="F26" s="51" t="s">
        <v>35</v>
      </c>
      <c r="G26" s="51"/>
      <c r="H26" s="66"/>
      <c r="I26" s="66"/>
      <c r="J26" s="66"/>
      <c r="K26" s="66"/>
      <c r="L26" s="66"/>
      <c r="M26" s="53"/>
      <c r="N26" s="3"/>
      <c r="O26" s="29"/>
      <c r="P26" s="66" t="s">
        <v>35</v>
      </c>
      <c r="Q26" s="66"/>
      <c r="R26" s="3"/>
      <c r="S26" s="39"/>
      <c r="T26" s="3"/>
      <c r="U26" s="3"/>
      <c r="V26" s="3"/>
    </row>
    <row r="27" spans="1:22" x14ac:dyDescent="0.35">
      <c r="A27" s="3"/>
      <c r="B27" s="29"/>
      <c r="C27" s="29"/>
      <c r="D27" s="29"/>
      <c r="E27" s="35"/>
      <c r="F27" s="35"/>
      <c r="G27" s="29"/>
      <c r="H27" s="29"/>
      <c r="I27" s="29"/>
      <c r="J27" s="29"/>
      <c r="K27" s="29"/>
      <c r="L27" s="29"/>
      <c r="M27" s="29"/>
      <c r="N27" s="3"/>
      <c r="O27" s="3"/>
      <c r="P27" s="3"/>
      <c r="Q27" s="3"/>
      <c r="R27" s="3"/>
      <c r="S27" s="40"/>
      <c r="T27" s="3"/>
      <c r="U27" s="3"/>
      <c r="V27" s="3"/>
    </row>
    <row r="28" spans="1:22" x14ac:dyDescent="0.35">
      <c r="A28" s="3"/>
      <c r="B28" s="3"/>
      <c r="C28" s="3"/>
      <c r="D28" s="3"/>
      <c r="E28" s="3"/>
      <c r="F28" s="3"/>
      <c r="G28" s="3"/>
      <c r="H28" s="3"/>
      <c r="I28" s="38"/>
      <c r="J28" s="38"/>
      <c r="K28" s="38"/>
      <c r="L28" s="38"/>
      <c r="M28" s="38"/>
      <c r="N28" s="3"/>
      <c r="O28" s="3"/>
      <c r="P28" s="3"/>
      <c r="Q28" s="3"/>
      <c r="R28" s="3"/>
      <c r="S28" s="3"/>
      <c r="T28" s="3"/>
      <c r="U28" s="3"/>
    </row>
    <row r="29" spans="1:22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2" x14ac:dyDescent="0.3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O30" s="3"/>
      <c r="P30" s="3"/>
    </row>
    <row r="31" spans="1:22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</sheetData>
  <sheetProtection algorithmName="SHA-512" hashValue="EFFTwX6cZI2Ji8QJBq4MMjw0G2wLgdaXdEz0ATnnGiQPTKVdWxt6X2LWJhyw5ZiAeKOI3PSLvh3bBM8CiPY/4A==" saltValue="DqXQ/vBNPEWqYX86tTaS/w==" spinCount="100000" sheet="1" formatCells="0" formatColumns="0" formatRows="0" insertColumns="0" insertRows="0" insertHyperlinks="0" deleteColumns="0" deleteRows="0" sort="0" autoFilter="0" pivotTables="0"/>
  <mergeCells count="37">
    <mergeCell ref="B6:T6"/>
    <mergeCell ref="B8:U8"/>
    <mergeCell ref="B9:B12"/>
    <mergeCell ref="C9:C12"/>
    <mergeCell ref="D9:D12"/>
    <mergeCell ref="E9:E12"/>
    <mergeCell ref="F9:F12"/>
    <mergeCell ref="G9:G12"/>
    <mergeCell ref="H9:H12"/>
    <mergeCell ref="T9:T12"/>
    <mergeCell ref="U9:U12"/>
    <mergeCell ref="K10:L10"/>
    <mergeCell ref="I11:I12"/>
    <mergeCell ref="J11:J12"/>
    <mergeCell ref="K11:K12"/>
    <mergeCell ref="R11:R12"/>
    <mergeCell ref="I9:L9"/>
    <mergeCell ref="M9:M12"/>
    <mergeCell ref="N9:R9"/>
    <mergeCell ref="S9:S12"/>
    <mergeCell ref="L11:L12"/>
    <mergeCell ref="N11:N12"/>
    <mergeCell ref="O11:O12"/>
    <mergeCell ref="P11:P12"/>
    <mergeCell ref="Q11:Q12"/>
    <mergeCell ref="T17:U17"/>
    <mergeCell ref="P26:Q26"/>
    <mergeCell ref="P25:Q25"/>
    <mergeCell ref="H26:L26"/>
    <mergeCell ref="G15:H15"/>
    <mergeCell ref="H24:L24"/>
    <mergeCell ref="H25:L25"/>
    <mergeCell ref="P22:Q22"/>
    <mergeCell ref="P23:Q23"/>
    <mergeCell ref="P24:Q24"/>
    <mergeCell ref="R17:S17"/>
    <mergeCell ref="R18:S18"/>
  </mergeCells>
  <pageMargins left="0.23622047244094491" right="0.23622047244094491" top="0.74803149606299213" bottom="0.74803149606299213" header="0.31496062992125984" footer="0.31496062992125984"/>
  <pageSetup scale="55" orientation="landscape" r:id="rId1"/>
  <ignoredErrors>
    <ignoredError sqref="M1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2022-08-01T14:28:00Z</dcterms:modified>
</cp:coreProperties>
</file>