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GxKwMYj0Pu/eAsussVZDa758RoswA2gx9yBAbO2AGidUDKdH5O+QQqeKeo/SvTw6SRWP79JgJO74AN8Acan3CQ==" workbookSaltValue="N70gQ3BKy2MnoxRE+0b3VQ==" workbookSpinCount="100000" lockStructure="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4" i="1" l="1"/>
  <c r="P12" i="1"/>
  <c r="O14" i="1"/>
  <c r="N13" i="1" l="1"/>
  <c r="P13" i="1" s="1"/>
  <c r="N15" i="1"/>
  <c r="P15" i="1" s="1"/>
  <c r="N16" i="1"/>
  <c r="P16" i="1" s="1"/>
  <c r="N17" i="1"/>
  <c r="P17" i="1" s="1"/>
  <c r="N12" i="1" l="1"/>
  <c r="M14" i="1" l="1"/>
  <c r="K14" i="1"/>
  <c r="N14" i="1" l="1"/>
  <c r="P19" i="1" s="1"/>
</calcChain>
</file>

<file path=xl/sharedStrings.xml><?xml version="1.0" encoding="utf-8"?>
<sst xmlns="http://schemas.openxmlformats.org/spreadsheetml/2006/main" count="43" uniqueCount="41">
  <si>
    <t>No.</t>
  </si>
  <si>
    <t>CODIGO EMPLEADO</t>
  </si>
  <si>
    <t>PUESTO</t>
  </si>
  <si>
    <t>NIT</t>
  </si>
  <si>
    <t>NOMBRE</t>
  </si>
  <si>
    <t>Puesto Oficial</t>
  </si>
  <si>
    <t>Fecha de
Ingreso</t>
  </si>
  <si>
    <t>Fecha de 
Ingreso</t>
  </si>
  <si>
    <t>Devengado Mensual</t>
  </si>
  <si>
    <t>Total Devengado Mensual</t>
  </si>
  <si>
    <t>Renglón 021</t>
  </si>
  <si>
    <t>Renglón 026</t>
  </si>
  <si>
    <t>Renglón 027</t>
  </si>
  <si>
    <t>Sueldo
Mensual</t>
  </si>
  <si>
    <t>Bono 
Profesional</t>
  </si>
  <si>
    <t>Bono 
Monetario</t>
  </si>
  <si>
    <t xml:space="preserve">Jenniffer Rossana Díaz Contreras </t>
  </si>
  <si>
    <t xml:space="preserve">Encargada de Compras </t>
  </si>
  <si>
    <t>Walter Gregorio Berganza Guinea</t>
  </si>
  <si>
    <t xml:space="preserve">Encargado de Presupuesto </t>
  </si>
  <si>
    <t>Mercy Elizabeth Edelman Rivas</t>
  </si>
  <si>
    <t>Sibia de Jesús Debroy Franco</t>
  </si>
  <si>
    <t>Encargada de Bodega</t>
  </si>
  <si>
    <t>Claudia Maribel Duran Rosales</t>
  </si>
  <si>
    <t xml:space="preserve">Encargada de Inventarios </t>
  </si>
  <si>
    <t xml:space="preserve">Jaime Orlando Velásquez Santizo </t>
  </si>
  <si>
    <t xml:space="preserve">Encargado de Tesorería </t>
  </si>
  <si>
    <t>Encargada de Nómina</t>
  </si>
  <si>
    <t>CÓDIGO DE EMPLEADO</t>
  </si>
  <si>
    <t> 9901536147</t>
  </si>
  <si>
    <t>BONO 14</t>
  </si>
  <si>
    <t xml:space="preserve">AUTORIDAD PARA EL MANEJO SUSTENTABLE DE LA CUENCA Y DEL LAGO DE AMATITLÁN
NOMINA DE SUELDOS PERSONAL CONTRATADO BAJO EL  RENGLÓN 021 "PERSONAL SUPERNUMERARIO"  
BONO 14 -CORRESPONDIENTE AL 50% -ENERO A JUNIO 2022 </t>
  </si>
  <si>
    <t>DÍAS LABORADOS</t>
  </si>
  <si>
    <t xml:space="preserve">TOTAL </t>
  </si>
  <si>
    <t>Elaboró:</t>
  </si>
  <si>
    <t>Vo.Bo.</t>
  </si>
  <si>
    <t>Mercy Edelman Rivas</t>
  </si>
  <si>
    <t>Edgar Rolando Zamora Ruiz</t>
  </si>
  <si>
    <t>Director Ejecutivo</t>
  </si>
  <si>
    <t>AMSA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</si>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</sst>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</numFmts>
  <fonts count="9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8"/>
      <color rgb="FFF6AF3B"/>
      <name val="Verdana"/>
      <family val="2"/>
    </font>
    <font>
      <b/>
      <sz val="12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Alignment="1">
      <alignment wrapText="1"/>
    </xf>
    <xf numFmtId="0" fontId="3" fillId="4" borderId="1" xfId="2" applyFont="1" applyFill="1" applyBorder="1" applyAlignment="1">
      <alignment horizontal="left" vertical="center" wrapText="1"/>
    </xf>
    <xf numFmtId="0" fontId="4" fillId="0" borderId="0" xfId="0" applyFont="1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2" applyFont="1" applyAlignment="1">
      <alignment vertical="center" wrapText="1"/>
    </xf>
    <xf numFmtId="0" fontId="3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5" fillId="0" borderId="0" xfId="2" applyFont="1" applyFill="1" applyAlignment="1">
      <alignment horizontal="left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 wrapText="1"/>
    </xf>
    <xf numFmtId="0" fontId="3" fillId="4" borderId="0" xfId="2" applyFont="1" applyFill="1" applyAlignment="1">
      <alignment vertical="center"/>
    </xf>
    <xf numFmtId="0" fontId="3" fillId="4" borderId="1" xfId="2" applyFont="1" applyFill="1" applyBorder="1" applyAlignment="1">
      <alignment horizontal="center" vertical="center" wrapText="1"/>
    </xf>
    <xf numFmtId="49" fontId="3" fillId="4" borderId="9" xfId="2" applyNumberFormat="1" applyFont="1" applyFill="1" applyBorder="1" applyAlignment="1">
      <alignment horizontal="center" vertical="center" wrapText="1"/>
    </xf>
    <xf numFmtId="0" fontId="3" fillId="4" borderId="4" xfId="2" applyFont="1" applyFill="1" applyBorder="1" applyAlignment="1">
      <alignment horizontal="center" vertical="center" wrapText="1"/>
    </xf>
    <xf numFmtId="14" fontId="3" fillId="4" borderId="8" xfId="2" applyNumberFormat="1" applyFont="1" applyFill="1" applyBorder="1" applyAlignment="1">
      <alignment horizontal="center" vertical="center" wrapText="1"/>
    </xf>
    <xf numFmtId="164" fontId="3" fillId="4" borderId="1" xfId="2" applyNumberFormat="1" applyFont="1" applyFill="1" applyBorder="1" applyAlignment="1">
      <alignment horizontal="center" vertical="center" wrapText="1"/>
    </xf>
    <xf numFmtId="164" fontId="3" fillId="4" borderId="8" xfId="2" applyNumberFormat="1" applyFont="1" applyFill="1" applyBorder="1" applyAlignment="1">
      <alignment horizontal="center" vertical="center" wrapText="1"/>
    </xf>
    <xf numFmtId="49" fontId="3" fillId="4" borderId="4" xfId="2" applyNumberFormat="1" applyFont="1" applyFill="1" applyBorder="1" applyAlignment="1">
      <alignment horizontal="center" vertical="center"/>
    </xf>
    <xf numFmtId="0" fontId="3" fillId="4" borderId="4" xfId="2" applyNumberFormat="1" applyFont="1" applyFill="1" applyBorder="1" applyAlignment="1">
      <alignment horizontal="center" vertical="center"/>
    </xf>
    <xf numFmtId="14" fontId="3" fillId="4" borderId="1" xfId="2" applyNumberFormat="1" applyFont="1" applyFill="1" applyBorder="1" applyAlignment="1">
      <alignment horizontal="center" vertical="center"/>
    </xf>
    <xf numFmtId="49" fontId="3" fillId="4" borderId="1" xfId="2" applyNumberFormat="1" applyFont="1" applyFill="1" applyBorder="1" applyAlignment="1">
      <alignment horizontal="left" vertical="center"/>
    </xf>
    <xf numFmtId="14" fontId="3" fillId="4" borderId="1" xfId="2" applyNumberFormat="1" applyFont="1" applyFill="1" applyBorder="1" applyAlignment="1">
      <alignment horizontal="center" vertical="center" wrapText="1"/>
    </xf>
    <xf numFmtId="1" fontId="5" fillId="0" borderId="0" xfId="2" applyNumberFormat="1" applyFont="1" applyFill="1" applyBorder="1" applyAlignment="1">
      <alignment horizontal="center" vertical="center"/>
    </xf>
    <xf numFmtId="44" fontId="5" fillId="0" borderId="0" xfId="1" applyFont="1" applyFill="1" applyBorder="1" applyAlignment="1">
      <alignment vertical="center"/>
    </xf>
    <xf numFmtId="0" fontId="5" fillId="0" borderId="0" xfId="3" applyFont="1" applyFill="1" applyAlignment="1">
      <alignment vertical="center"/>
    </xf>
    <xf numFmtId="0" fontId="5" fillId="0" borderId="0" xfId="3" applyFont="1" applyFill="1" applyAlignment="1">
      <alignment horizontal="center" vertical="center"/>
    </xf>
    <xf numFmtId="44" fontId="4" fillId="0" borderId="0" xfId="1" applyFont="1"/>
    <xf numFmtId="164" fontId="3" fillId="4" borderId="1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5" fillId="2" borderId="1" xfId="2" applyFont="1" applyFill="1" applyBorder="1" applyAlignment="1">
      <alignment horizontal="center" vertical="center"/>
    </xf>
    <xf numFmtId="0" fontId="6" fillId="0" borderId="0" xfId="0" applyFont="1"/>
    <xf numFmtId="0" fontId="3" fillId="4" borderId="9" xfId="2" applyFont="1" applyFill="1" applyBorder="1" applyAlignment="1">
      <alignment vertical="center" wrapText="1"/>
    </xf>
    <xf numFmtId="0" fontId="3" fillId="4" borderId="4" xfId="2" applyNumberFormat="1" applyFont="1" applyFill="1" applyBorder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43" fontId="0" fillId="0" borderId="0" xfId="4" applyFont="1"/>
    <xf numFmtId="164" fontId="0" fillId="0" borderId="0" xfId="0" applyNumberFormat="1"/>
    <xf numFmtId="164" fontId="5" fillId="2" borderId="9" xfId="2" applyNumberFormat="1" applyFont="1" applyFill="1" applyBorder="1" applyAlignment="1">
      <alignment horizontal="center" vertical="center" wrapText="1"/>
    </xf>
    <xf numFmtId="1" fontId="5" fillId="2" borderId="1" xfId="2" applyNumberFormat="1" applyFont="1" applyFill="1" applyBorder="1" applyAlignment="1">
      <alignment horizontal="center" vertical="center" wrapText="1"/>
    </xf>
    <xf numFmtId="164" fontId="5" fillId="3" borderId="1" xfId="2" applyNumberFormat="1" applyFont="1" applyFill="1" applyBorder="1" applyAlignment="1">
      <alignment horizontal="center" vertical="center" wrapText="1"/>
    </xf>
    <xf numFmtId="0" fontId="3" fillId="4" borderId="1" xfId="2" applyNumberFormat="1" applyFont="1" applyFill="1" applyBorder="1" applyAlignment="1">
      <alignment horizontal="center" vertical="center"/>
    </xf>
    <xf numFmtId="0" fontId="3" fillId="4" borderId="1" xfId="2" applyNumberFormat="1" applyFont="1" applyFill="1" applyBorder="1" applyAlignment="1">
      <alignment horizontal="center" vertical="center" wrapText="1"/>
    </xf>
    <xf numFmtId="0" fontId="3" fillId="4" borderId="0" xfId="2" applyFont="1" applyFill="1" applyBorder="1" applyAlignment="1">
      <alignment horizontal="center" vertical="center" wrapText="1"/>
    </xf>
    <xf numFmtId="49" fontId="3" fillId="4" borderId="0" xfId="2" applyNumberFormat="1" applyFont="1" applyFill="1" applyBorder="1" applyAlignment="1">
      <alignment horizontal="center" vertical="center"/>
    </xf>
    <xf numFmtId="0" fontId="3" fillId="4" borderId="0" xfId="2" applyNumberFormat="1" applyFont="1" applyFill="1" applyBorder="1" applyAlignment="1">
      <alignment vertical="center"/>
    </xf>
    <xf numFmtId="0" fontId="3" fillId="4" borderId="0" xfId="2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4" borderId="0" xfId="2" applyNumberFormat="1" applyFont="1" applyFill="1" applyBorder="1" applyAlignment="1">
      <alignment horizontal="center" vertical="center" wrapText="1"/>
    </xf>
    <xf numFmtId="49" fontId="3" fillId="4" borderId="0" xfId="2" applyNumberFormat="1" applyFont="1" applyFill="1" applyBorder="1" applyAlignment="1">
      <alignment horizontal="left" vertical="center"/>
    </xf>
    <xf numFmtId="14" fontId="3" fillId="4" borderId="0" xfId="2" applyNumberFormat="1" applyFont="1" applyFill="1" applyBorder="1" applyAlignment="1">
      <alignment horizontal="center" vertical="center" wrapText="1"/>
    </xf>
    <xf numFmtId="14" fontId="3" fillId="4" borderId="0" xfId="2" applyNumberFormat="1" applyFont="1" applyFill="1" applyBorder="1" applyAlignment="1">
      <alignment horizontal="center" vertical="center"/>
    </xf>
    <xf numFmtId="164" fontId="3" fillId="4" borderId="0" xfId="1" applyNumberFormat="1" applyFont="1" applyFill="1" applyBorder="1" applyAlignment="1">
      <alignment vertical="center"/>
    </xf>
    <xf numFmtId="164" fontId="3" fillId="4" borderId="0" xfId="2" applyNumberFormat="1" applyFont="1" applyFill="1" applyBorder="1" applyAlignment="1">
      <alignment horizontal="center" vertical="center" wrapText="1"/>
    </xf>
    <xf numFmtId="164" fontId="7" fillId="3" borderId="8" xfId="1" applyNumberFormat="1" applyFont="1" applyFill="1" applyBorder="1" applyAlignment="1">
      <alignment vertical="center"/>
    </xf>
    <xf numFmtId="164" fontId="5" fillId="4" borderId="0" xfId="2" applyNumberFormat="1" applyFont="1" applyFill="1" applyBorder="1" applyAlignment="1">
      <alignment horizontal="center" vertical="center" wrapText="1"/>
    </xf>
    <xf numFmtId="1" fontId="5" fillId="4" borderId="0" xfId="2" applyNumberFormat="1" applyFont="1" applyFill="1" applyBorder="1" applyAlignment="1">
      <alignment horizontal="center" vertical="center" wrapText="1"/>
    </xf>
    <xf numFmtId="164" fontId="5" fillId="2" borderId="1" xfId="2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 applyAlignment="1">
      <alignment vertical="center"/>
    </xf>
    <xf numFmtId="0" fontId="3" fillId="0" borderId="0" xfId="2" applyFont="1" applyFill="1" applyAlignment="1">
      <alignment horizontal="right" vertical="center"/>
    </xf>
    <xf numFmtId="1" fontId="5" fillId="0" borderId="10" xfId="2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44" fontId="5" fillId="0" borderId="0" xfId="1" applyFont="1" applyFill="1" applyBorder="1" applyAlignment="1">
      <alignment horizontal="center" vertical="center"/>
    </xf>
    <xf numFmtId="44" fontId="8" fillId="0" borderId="0" xfId="1" applyFont="1" applyAlignment="1">
      <alignment horizontal="center"/>
    </xf>
    <xf numFmtId="164" fontId="5" fillId="0" borderId="1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right"/>
    </xf>
    <xf numFmtId="0" fontId="5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</cellXfs>
  <cellStyles count="5">
    <cellStyle name="Millares" xfId="4" builtinId="3"/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1522299</xdr:colOff>
      <xdr:row>0</xdr:row>
      <xdr:rowOff>0</xdr:rowOff>
    </xdr:from>
    <xdr:to>
      <xdr:col>12</xdr:col>
      <xdr:colOff>420829</xdr:colOff>
      <xdr:row>3</xdr:row>
      <xdr:rowOff>156285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31719" y="0"/>
          <a:ext cx="3006186" cy="819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19" zoomScale="112" zoomScaleNormal="112" workbookViewId="0">
      <selection activeCell="M6" sqref="M6"/>
    </sheetView>
  </sheetViews>
  <sheetFormatPr baseColWidth="10" defaultColWidth="9" defaultRowHeight="17.25" x14ac:dyDescent="0.35"/>
  <cols>
    <col min="1" max="1" width="2" customWidth="1"/>
    <col min="2" max="2" width="5.625" customWidth="1"/>
    <col min="3" max="3" width="18.875" hidden="1" customWidth="1"/>
    <col min="4" max="4" width="13" customWidth="1"/>
    <col min="5" max="5" width="11.75" hidden="1" customWidth="1"/>
    <col min="6" max="6" width="10.5" customWidth="1"/>
    <col min="7" max="7" width="29.5" customWidth="1"/>
    <col min="8" max="8" width="20.125" customWidth="1"/>
    <col min="9" max="9" width="0.125" hidden="1" customWidth="1"/>
    <col min="10" max="10" width="12.25" hidden="1" customWidth="1"/>
    <col min="11" max="11" width="21" customWidth="1"/>
    <col min="12" max="12" width="12.875" customWidth="1"/>
    <col min="13" max="13" width="19.375" customWidth="1"/>
    <col min="14" max="16" width="21.375" customWidth="1"/>
    <col min="17" max="17" width="35.125" customWidth="1"/>
  </cols>
  <sheetData>
    <row r="1" spans="1:18" x14ac:dyDescent="0.35">
      <c r="A1" s="4"/>
      <c r="B1" s="4"/>
      <c r="C1" s="4"/>
      <c r="D1" s="4"/>
      <c r="E1" s="4"/>
      <c r="F1" s="4"/>
      <c r="G1" s="4"/>
      <c r="H1" s="4"/>
      <c r="I1" s="5"/>
      <c r="J1" s="4"/>
      <c r="K1" s="4"/>
      <c r="L1" s="4"/>
      <c r="M1" s="4"/>
      <c r="N1" s="4"/>
      <c r="O1" s="4"/>
      <c r="P1" s="4"/>
    </row>
    <row r="2" spans="1:18" x14ac:dyDescent="0.35">
      <c r="A2" s="4"/>
      <c r="B2" s="4"/>
      <c r="C2" s="4"/>
      <c r="D2" s="4"/>
      <c r="E2" s="4"/>
      <c r="F2" s="4"/>
      <c r="G2" s="4"/>
      <c r="H2" s="4"/>
      <c r="I2" s="5"/>
      <c r="J2" s="4"/>
      <c r="K2" s="4"/>
      <c r="L2" s="4"/>
      <c r="M2" s="4"/>
      <c r="N2" s="4"/>
      <c r="O2" s="4"/>
      <c r="P2" s="4"/>
    </row>
    <row r="3" spans="1:18" x14ac:dyDescent="0.35">
      <c r="A3" s="4"/>
      <c r="B3" s="4"/>
      <c r="C3" s="4"/>
      <c r="D3" s="4"/>
      <c r="E3" s="4"/>
      <c r="F3" s="4"/>
      <c r="G3" s="4"/>
      <c r="H3" s="4"/>
      <c r="I3" s="5"/>
      <c r="J3" s="4"/>
      <c r="K3" s="4"/>
      <c r="L3" s="4"/>
      <c r="M3" s="4"/>
      <c r="N3" s="4"/>
      <c r="O3" s="4"/>
      <c r="P3" s="4"/>
    </row>
    <row r="4" spans="1:18" x14ac:dyDescent="0.35">
      <c r="A4" s="4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</row>
    <row r="5" spans="1:18" s="1" customFormat="1" ht="39.75" customHeight="1" x14ac:dyDescent="0.35">
      <c r="A5" s="7"/>
      <c r="B5" s="83" t="s">
        <v>31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1:18" x14ac:dyDescent="0.35">
      <c r="A6" s="8"/>
      <c r="B6" s="9"/>
      <c r="C6" s="9"/>
      <c r="D6" s="9"/>
      <c r="E6" s="9"/>
      <c r="F6" s="9"/>
      <c r="G6" s="9"/>
      <c r="H6" s="9"/>
      <c r="I6" s="9"/>
      <c r="J6" s="9"/>
      <c r="K6" s="9"/>
      <c r="L6" s="10"/>
      <c r="M6" s="9"/>
      <c r="N6" s="9"/>
      <c r="O6" s="9"/>
      <c r="P6" s="9"/>
    </row>
    <row r="7" spans="1:18" x14ac:dyDescent="0.35">
      <c r="A7" s="8"/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38"/>
      <c r="P7" s="38"/>
    </row>
    <row r="8" spans="1:18" ht="17.25" customHeight="1" x14ac:dyDescent="0.35">
      <c r="A8" s="4"/>
      <c r="B8" s="85" t="s">
        <v>0</v>
      </c>
      <c r="C8" s="77" t="s">
        <v>1</v>
      </c>
      <c r="D8" s="87" t="s">
        <v>2</v>
      </c>
      <c r="E8" s="70" t="s">
        <v>3</v>
      </c>
      <c r="F8" s="77" t="s">
        <v>28</v>
      </c>
      <c r="G8" s="77" t="s">
        <v>4</v>
      </c>
      <c r="H8" s="90" t="s">
        <v>5</v>
      </c>
      <c r="I8" s="77" t="s">
        <v>6</v>
      </c>
      <c r="J8" s="70" t="s">
        <v>7</v>
      </c>
      <c r="K8" s="72" t="s">
        <v>8</v>
      </c>
      <c r="L8" s="73"/>
      <c r="M8" s="73"/>
      <c r="N8" s="74" t="s">
        <v>9</v>
      </c>
      <c r="O8" s="80" t="s">
        <v>32</v>
      </c>
      <c r="P8" s="80" t="s">
        <v>30</v>
      </c>
    </row>
    <row r="9" spans="1:18" ht="17.25" customHeight="1" x14ac:dyDescent="0.35">
      <c r="A9" s="4"/>
      <c r="B9" s="85"/>
      <c r="C9" s="78"/>
      <c r="D9" s="88"/>
      <c r="E9" s="70"/>
      <c r="F9" s="78"/>
      <c r="G9" s="78"/>
      <c r="H9" s="91"/>
      <c r="I9" s="78"/>
      <c r="J9" s="70"/>
      <c r="K9" s="11" t="s">
        <v>10</v>
      </c>
      <c r="L9" s="12" t="s">
        <v>11</v>
      </c>
      <c r="M9" s="34" t="s">
        <v>12</v>
      </c>
      <c r="N9" s="75"/>
      <c r="O9" s="81"/>
      <c r="P9" s="81"/>
    </row>
    <row r="10" spans="1:18" ht="17.25" customHeight="1" x14ac:dyDescent="0.35">
      <c r="A10" s="4"/>
      <c r="B10" s="86"/>
      <c r="C10" s="78"/>
      <c r="D10" s="88"/>
      <c r="E10" s="71"/>
      <c r="F10" s="78"/>
      <c r="G10" s="78"/>
      <c r="H10" s="91"/>
      <c r="I10" s="78"/>
      <c r="J10" s="70"/>
      <c r="K10" s="70" t="s">
        <v>13</v>
      </c>
      <c r="L10" s="77" t="s">
        <v>14</v>
      </c>
      <c r="M10" s="70" t="s">
        <v>15</v>
      </c>
      <c r="N10" s="75"/>
      <c r="O10" s="81"/>
      <c r="P10" s="81"/>
    </row>
    <row r="11" spans="1:18" ht="17.25" customHeight="1" x14ac:dyDescent="0.35">
      <c r="A11" s="4"/>
      <c r="B11" s="86"/>
      <c r="C11" s="79"/>
      <c r="D11" s="89"/>
      <c r="E11" s="71"/>
      <c r="F11" s="79"/>
      <c r="G11" s="79"/>
      <c r="H11" s="92"/>
      <c r="I11" s="79"/>
      <c r="J11" s="70"/>
      <c r="K11" s="71"/>
      <c r="L11" s="79"/>
      <c r="M11" s="71">
        <v>26</v>
      </c>
      <c r="N11" s="76"/>
      <c r="O11" s="82"/>
      <c r="P11" s="82"/>
    </row>
    <row r="12" spans="1:18" ht="22.5" customHeight="1" x14ac:dyDescent="0.35">
      <c r="A12" s="13"/>
      <c r="B12" s="14">
        <v>1</v>
      </c>
      <c r="C12" s="15"/>
      <c r="D12" s="36">
        <v>775401</v>
      </c>
      <c r="E12" s="16"/>
      <c r="F12" s="32">
        <v>9901475906</v>
      </c>
      <c r="G12" s="14" t="s">
        <v>16</v>
      </c>
      <c r="H12" s="2" t="s">
        <v>17</v>
      </c>
      <c r="I12" s="17">
        <v>44203</v>
      </c>
      <c r="J12" s="24">
        <v>43466</v>
      </c>
      <c r="K12" s="18">
        <v>8700</v>
      </c>
      <c r="L12" s="19">
        <v>0</v>
      </c>
      <c r="M12" s="18">
        <v>2000</v>
      </c>
      <c r="N12" s="41">
        <f>K12+M12</f>
        <v>10700</v>
      </c>
      <c r="O12" s="42">
        <v>179</v>
      </c>
      <c r="P12" s="43">
        <f>N12*O12/365</f>
        <v>5247.3972602739723</v>
      </c>
      <c r="R12" s="39"/>
    </row>
    <row r="13" spans="1:18" ht="18.75" customHeight="1" x14ac:dyDescent="0.35">
      <c r="A13" s="13"/>
      <c r="B13" s="14">
        <v>2</v>
      </c>
      <c r="C13" s="15"/>
      <c r="D13" s="36">
        <v>775402</v>
      </c>
      <c r="E13" s="16"/>
      <c r="F13" s="33" t="s">
        <v>29</v>
      </c>
      <c r="G13" s="14" t="s">
        <v>18</v>
      </c>
      <c r="H13" s="2" t="s">
        <v>19</v>
      </c>
      <c r="I13" s="17">
        <v>44502</v>
      </c>
      <c r="J13" s="24">
        <v>44197</v>
      </c>
      <c r="K13" s="18">
        <v>8200</v>
      </c>
      <c r="L13" s="19">
        <v>0</v>
      </c>
      <c r="M13" s="18">
        <v>2000</v>
      </c>
      <c r="N13" s="41">
        <f t="shared" ref="N13:N17" si="0">K13+M13</f>
        <v>10200</v>
      </c>
      <c r="O13" s="42">
        <v>179</v>
      </c>
      <c r="P13" s="43">
        <f t="shared" ref="P13:P17" si="1">N13*O13/365</f>
        <v>5002.1917808219177</v>
      </c>
    </row>
    <row r="14" spans="1:18" x14ac:dyDescent="0.35">
      <c r="A14" s="13"/>
      <c r="B14" s="14">
        <v>3</v>
      </c>
      <c r="C14" s="20">
        <v>990091724</v>
      </c>
      <c r="D14" s="37">
        <v>775400</v>
      </c>
      <c r="E14" s="21">
        <v>109728971</v>
      </c>
      <c r="F14" s="32">
        <v>9901550162</v>
      </c>
      <c r="G14" s="44" t="s">
        <v>20</v>
      </c>
      <c r="H14" s="23" t="s">
        <v>27</v>
      </c>
      <c r="I14" s="17">
        <v>44685</v>
      </c>
      <c r="J14" s="22">
        <v>44685</v>
      </c>
      <c r="K14" s="30">
        <f>(5300)</f>
        <v>5300</v>
      </c>
      <c r="L14" s="19">
        <v>0</v>
      </c>
      <c r="M14" s="30">
        <f>(2000)</f>
        <v>2000</v>
      </c>
      <c r="N14" s="41">
        <f t="shared" si="0"/>
        <v>7300</v>
      </c>
      <c r="O14" s="42">
        <f>31-4+1+30</f>
        <v>58</v>
      </c>
      <c r="P14" s="43">
        <f>N14*O14/365</f>
        <v>1160</v>
      </c>
      <c r="Q14" s="40"/>
    </row>
    <row r="15" spans="1:18" x14ac:dyDescent="0.35">
      <c r="A15" s="13"/>
      <c r="B15" s="14">
        <v>4</v>
      </c>
      <c r="C15" s="20">
        <v>9901227385</v>
      </c>
      <c r="D15" s="37">
        <v>1036787</v>
      </c>
      <c r="E15" s="21">
        <v>26424169</v>
      </c>
      <c r="F15" s="32">
        <v>9901227385</v>
      </c>
      <c r="G15" s="44" t="s">
        <v>21</v>
      </c>
      <c r="H15" s="23" t="s">
        <v>22</v>
      </c>
      <c r="I15" s="17">
        <v>44203</v>
      </c>
      <c r="J15" s="22">
        <v>42128</v>
      </c>
      <c r="K15" s="30">
        <v>3000</v>
      </c>
      <c r="L15" s="19">
        <v>0</v>
      </c>
      <c r="M15" s="30">
        <v>1500</v>
      </c>
      <c r="N15" s="41">
        <f t="shared" si="0"/>
        <v>4500</v>
      </c>
      <c r="O15" s="42">
        <v>179</v>
      </c>
      <c r="P15" s="43">
        <f t="shared" si="1"/>
        <v>2206.8493150684931</v>
      </c>
      <c r="R15" s="39"/>
    </row>
    <row r="16" spans="1:18" ht="16.5" customHeight="1" x14ac:dyDescent="0.35">
      <c r="A16" s="13"/>
      <c r="B16" s="14">
        <v>5</v>
      </c>
      <c r="C16" s="20"/>
      <c r="D16" s="37">
        <v>1036788</v>
      </c>
      <c r="E16" s="21"/>
      <c r="F16" s="32">
        <v>9901376522</v>
      </c>
      <c r="G16" s="45" t="s">
        <v>23</v>
      </c>
      <c r="H16" s="23" t="s">
        <v>24</v>
      </c>
      <c r="I16" s="17">
        <v>44203</v>
      </c>
      <c r="J16" s="22">
        <v>42740</v>
      </c>
      <c r="K16" s="30">
        <v>3000</v>
      </c>
      <c r="L16" s="19">
        <v>0</v>
      </c>
      <c r="M16" s="30">
        <v>1500</v>
      </c>
      <c r="N16" s="41">
        <f t="shared" si="0"/>
        <v>4500</v>
      </c>
      <c r="O16" s="42">
        <v>179</v>
      </c>
      <c r="P16" s="43">
        <f t="shared" si="1"/>
        <v>2206.8493150684931</v>
      </c>
    </row>
    <row r="17" spans="1:16" ht="17.25" customHeight="1" x14ac:dyDescent="0.35">
      <c r="A17" s="13"/>
      <c r="B17" s="14">
        <v>6</v>
      </c>
      <c r="C17" s="20">
        <v>9901349724</v>
      </c>
      <c r="D17" s="37">
        <v>775403</v>
      </c>
      <c r="E17" s="21"/>
      <c r="F17" s="32">
        <v>9901513982</v>
      </c>
      <c r="G17" s="45" t="s">
        <v>25</v>
      </c>
      <c r="H17" s="23" t="s">
        <v>26</v>
      </c>
      <c r="I17" s="17">
        <v>44343</v>
      </c>
      <c r="J17" s="22">
        <v>44197</v>
      </c>
      <c r="K17" s="30">
        <v>3500</v>
      </c>
      <c r="L17" s="19">
        <v>0</v>
      </c>
      <c r="M17" s="30">
        <v>1500</v>
      </c>
      <c r="N17" s="60">
        <f t="shared" si="0"/>
        <v>5000</v>
      </c>
      <c r="O17" s="42">
        <v>179</v>
      </c>
      <c r="P17" s="43">
        <f t="shared" si="1"/>
        <v>2452.0547945205481</v>
      </c>
    </row>
    <row r="18" spans="1:16" ht="17.25" customHeight="1" x14ac:dyDescent="0.35">
      <c r="A18" s="13"/>
      <c r="B18" s="46"/>
      <c r="C18" s="47"/>
      <c r="D18" s="48"/>
      <c r="E18" s="49"/>
      <c r="F18" s="50"/>
      <c r="G18" s="51"/>
      <c r="H18" s="52"/>
      <c r="I18" s="53"/>
      <c r="J18" s="54"/>
      <c r="K18" s="55"/>
      <c r="L18" s="56"/>
      <c r="M18" s="55"/>
      <c r="N18" s="58"/>
      <c r="O18" s="59"/>
      <c r="P18" s="58"/>
    </row>
    <row r="19" spans="1:16" ht="33" customHeight="1" x14ac:dyDescent="0.35">
      <c r="A19" s="8"/>
      <c r="B19" s="8"/>
      <c r="C19" s="8"/>
      <c r="D19" s="8"/>
      <c r="E19" s="8"/>
      <c r="F19" s="8"/>
      <c r="G19" s="25"/>
      <c r="H19" s="25"/>
      <c r="I19" s="25"/>
      <c r="J19" s="25"/>
      <c r="K19" s="31"/>
      <c r="L19" s="31"/>
      <c r="M19" s="31"/>
      <c r="N19" s="31"/>
      <c r="O19" s="57" t="s">
        <v>33</v>
      </c>
      <c r="P19" s="57">
        <f>SUM(P12:P17)</f>
        <v>18275.342465753423</v>
      </c>
    </row>
    <row r="20" spans="1:16" ht="33" customHeight="1" x14ac:dyDescent="0.35">
      <c r="A20" s="8"/>
      <c r="B20" s="8"/>
      <c r="C20" s="8"/>
      <c r="D20" s="8"/>
      <c r="E20" s="8"/>
      <c r="F20" s="8"/>
      <c r="G20" s="25"/>
      <c r="H20" s="25"/>
      <c r="I20" s="25"/>
      <c r="J20" s="25"/>
      <c r="K20" s="31"/>
      <c r="L20" s="31"/>
      <c r="M20" s="31"/>
      <c r="N20" s="31"/>
      <c r="O20" s="61"/>
      <c r="P20" s="61"/>
    </row>
    <row r="21" spans="1:16" ht="23.25" customHeight="1" x14ac:dyDescent="0.35">
      <c r="A21" s="8"/>
      <c r="B21" s="8"/>
      <c r="C21" s="8"/>
      <c r="D21" s="8"/>
      <c r="E21" s="8"/>
      <c r="F21" s="8"/>
      <c r="G21" s="25"/>
      <c r="H21" s="25"/>
      <c r="I21" s="25"/>
      <c r="J21" s="25"/>
      <c r="K21" s="31"/>
      <c r="L21" s="31"/>
      <c r="M21" s="31"/>
      <c r="N21" s="31"/>
      <c r="O21" s="61"/>
      <c r="P21" s="61"/>
    </row>
    <row r="22" spans="1:16" ht="33" customHeight="1" x14ac:dyDescent="0.35">
      <c r="A22" s="8"/>
      <c r="B22" s="8"/>
      <c r="C22" s="8"/>
      <c r="D22" s="8"/>
      <c r="E22" s="8"/>
      <c r="F22" s="8"/>
      <c r="G22" s="25"/>
      <c r="H22" s="25"/>
      <c r="I22" s="25"/>
      <c r="J22" s="25"/>
      <c r="K22" s="31"/>
      <c r="L22" s="31"/>
      <c r="M22" s="31"/>
      <c r="N22" s="31"/>
      <c r="O22" s="61"/>
      <c r="P22" s="61"/>
    </row>
    <row r="23" spans="1:16" x14ac:dyDescent="0.35">
      <c r="A23" s="8"/>
      <c r="B23" s="8"/>
      <c r="C23" s="8"/>
      <c r="D23" s="8"/>
      <c r="E23" s="8"/>
      <c r="F23" s="62" t="s">
        <v>34</v>
      </c>
      <c r="G23" s="63"/>
      <c r="H23" s="25"/>
      <c r="I23" s="25"/>
      <c r="J23" s="25"/>
      <c r="K23" s="31"/>
      <c r="L23" s="31"/>
      <c r="M23" s="31"/>
      <c r="N23" s="68" t="s">
        <v>35</v>
      </c>
      <c r="O23" s="67"/>
      <c r="P23" s="31"/>
    </row>
    <row r="24" spans="1:16" x14ac:dyDescent="0.35">
      <c r="A24" s="8"/>
      <c r="B24" s="8"/>
      <c r="C24" s="8"/>
      <c r="D24" s="8"/>
      <c r="E24" s="8"/>
      <c r="F24" s="8"/>
      <c r="G24" s="25" t="s">
        <v>36</v>
      </c>
      <c r="H24" s="25"/>
      <c r="I24" s="25"/>
      <c r="J24" s="25"/>
      <c r="K24" s="26"/>
      <c r="L24" s="26"/>
      <c r="M24" s="26"/>
      <c r="N24" s="26"/>
      <c r="O24" s="65" t="s">
        <v>37</v>
      </c>
      <c r="P24" s="26"/>
    </row>
    <row r="25" spans="1:16" x14ac:dyDescent="0.35">
      <c r="A25" s="27"/>
      <c r="B25" s="27"/>
      <c r="C25" s="27"/>
      <c r="D25" s="27"/>
      <c r="E25" s="27"/>
      <c r="F25" s="35"/>
      <c r="G25" s="28" t="s">
        <v>27</v>
      </c>
      <c r="H25" s="28"/>
      <c r="I25" s="27"/>
      <c r="J25" s="27"/>
      <c r="K25" s="27"/>
      <c r="L25" s="27"/>
      <c r="M25" s="27"/>
      <c r="N25" s="27"/>
      <c r="O25" s="28" t="s">
        <v>38</v>
      </c>
      <c r="P25" s="27"/>
    </row>
    <row r="26" spans="1:16" x14ac:dyDescent="0.35">
      <c r="A26" s="3"/>
      <c r="B26" s="3"/>
      <c r="C26" s="3"/>
      <c r="D26" s="3"/>
      <c r="E26" s="3"/>
      <c r="F26" s="3"/>
      <c r="G26" s="64" t="s">
        <v>39</v>
      </c>
      <c r="H26" s="3"/>
      <c r="I26" s="3"/>
      <c r="J26" s="3"/>
      <c r="K26" s="29"/>
      <c r="L26" s="29"/>
      <c r="M26" s="29"/>
      <c r="N26" s="29"/>
      <c r="O26" s="66" t="s">
        <v>39</v>
      </c>
      <c r="P26" s="29"/>
    </row>
    <row r="27" spans="1:16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x14ac:dyDescent="0.3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  <row r="29" spans="1:16" x14ac:dyDescent="0.3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</row>
    <row r="31" spans="1:16" x14ac:dyDescent="0.35">
      <c r="P31" s="69" t="s">
        <v>40</v>
      </c>
    </row>
  </sheetData>
  <sheetProtection algorithmName="SHA-512" hashValue="4KlAFsenpX0xn0Y2SMtIo/Zj+p0GVLBnLkx8hFVYUbE88GBZfXmoBFxByzIFidxZE6Jp9D/aXhOLCRzh5B6XJA==" saltValue="QR/7/Pdl5zo/sHdIoxcypQ==" spinCount="100000" sheet="1" formatCells="0" formatColumns="0" formatRows="0" insertColumns="0" insertRows="0" insertHyperlinks="0" deleteColumns="0" deleteRows="0" sort="0" autoFilter="0" pivotTables="0"/>
  <mergeCells count="18">
    <mergeCell ref="P8:P11"/>
    <mergeCell ref="B5:P5"/>
    <mergeCell ref="B7:N7"/>
    <mergeCell ref="B8:B11"/>
    <mergeCell ref="C8:C11"/>
    <mergeCell ref="D8:D11"/>
    <mergeCell ref="E8:E11"/>
    <mergeCell ref="G8:G11"/>
    <mergeCell ref="H8:H11"/>
    <mergeCell ref="I8:I11"/>
    <mergeCell ref="J8:J11"/>
    <mergeCell ref="K10:K11"/>
    <mergeCell ref="L10:L11"/>
    <mergeCell ref="M10:M11"/>
    <mergeCell ref="K8:M8"/>
    <mergeCell ref="N8:N11"/>
    <mergeCell ref="F8:F11"/>
    <mergeCell ref="O8:O11"/>
  </mergeCells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2022-08-01T14:26:18Z</dcterms:modified>
</cp:coreProperties>
</file>