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RRHH-2022\LIBRE ACCESO A LA INFORMACIÓN\12 DICIEMBRE\"/>
    </mc:Choice>
  </mc:AlternateContent>
  <workbookProtection workbookAlgorithmName="SHA-512" workbookHashValue="Q51Hg+lYy8fqvQ1lr2nfcApuj3Pikw/TIU/x6wkg+/uH4RLWXgYNX7IJKWHuMW2O/k8UW47dSa1H/OlRss9vmA==" workbookSaltValue="TW3xiUrhx4Ac0u9pOLQYKg==" workbookSpinCount="100000" lockStructure="1"/>
  <bookViews>
    <workbookView xWindow="0" yWindow="0" windowWidth="13455" windowHeight="940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" i="1" l="1"/>
  <c r="P10" i="1" s="1"/>
  <c r="P18" i="1"/>
  <c r="P19" i="1"/>
  <c r="P20" i="1"/>
  <c r="P21" i="1"/>
  <c r="P22" i="1"/>
  <c r="P23" i="1"/>
  <c r="P24" i="1"/>
  <c r="P25" i="1"/>
  <c r="P26" i="1"/>
  <c r="P27" i="1"/>
  <c r="P17" i="1"/>
  <c r="P28" i="1" l="1"/>
  <c r="P33" i="1" s="1"/>
  <c r="L10" i="1"/>
  <c r="M10" i="1"/>
  <c r="N10" i="1"/>
  <c r="O10" i="1"/>
  <c r="K10" i="1"/>
  <c r="Q9" i="1"/>
  <c r="Q10" i="1" s="1"/>
  <c r="Q18" i="1"/>
  <c r="Q19" i="1"/>
  <c r="Q20" i="1"/>
  <c r="Q21" i="1"/>
  <c r="Q22" i="1"/>
  <c r="Q23" i="1"/>
  <c r="Q24" i="1"/>
  <c r="Q25" i="1"/>
  <c r="Q26" i="1"/>
  <c r="R26" i="1" s="1"/>
  <c r="Q27" i="1"/>
  <c r="Q17" i="1"/>
  <c r="G28" i="1"/>
  <c r="H28" i="1"/>
  <c r="I28" i="1"/>
  <c r="K28" i="1"/>
  <c r="L28" i="1"/>
  <c r="M28" i="1"/>
  <c r="N28" i="1"/>
  <c r="O28" i="1"/>
  <c r="F28" i="1"/>
  <c r="J18" i="1"/>
  <c r="J19" i="1"/>
  <c r="J20" i="1"/>
  <c r="J21" i="1"/>
  <c r="J22" i="1"/>
  <c r="J23" i="1"/>
  <c r="J24" i="1"/>
  <c r="J25" i="1"/>
  <c r="J26" i="1"/>
  <c r="J27" i="1"/>
  <c r="J17" i="1"/>
  <c r="J9" i="1"/>
  <c r="R9" i="1" s="1"/>
  <c r="R21" i="1" l="1"/>
  <c r="M33" i="1"/>
  <c r="R25" i="1"/>
  <c r="O33" i="1"/>
  <c r="R20" i="1"/>
  <c r="R19" i="1"/>
  <c r="R18" i="1"/>
  <c r="R24" i="1"/>
  <c r="R17" i="1"/>
  <c r="R27" i="1"/>
  <c r="R10" i="1"/>
  <c r="R23" i="1"/>
  <c r="R22" i="1"/>
  <c r="N33" i="1"/>
  <c r="J28" i="1"/>
  <c r="J33" i="1" s="1"/>
  <c r="Q28" i="1"/>
  <c r="Q33" i="1" s="1"/>
  <c r="L33" i="1"/>
  <c r="K33" i="1"/>
  <c r="R28" i="1" l="1"/>
  <c r="R33" i="1" s="1"/>
</calcChain>
</file>

<file path=xl/sharedStrings.xml><?xml version="1.0" encoding="utf-8"?>
<sst xmlns="http://schemas.openxmlformats.org/spreadsheetml/2006/main" count="98" uniqueCount="61">
  <si>
    <t>No.</t>
  </si>
  <si>
    <t>Renglón</t>
  </si>
  <si>
    <t>Puesto Funcional</t>
  </si>
  <si>
    <t>NOMBRE</t>
  </si>
  <si>
    <t>Devengado Mensual</t>
  </si>
  <si>
    <t>TOTAL DEVENGADO MENSUAL</t>
  </si>
  <si>
    <t>Deducciones</t>
  </si>
  <si>
    <t>Total 
Deducciones</t>
  </si>
  <si>
    <t>Líquido</t>
  </si>
  <si>
    <t>Renglón           011</t>
  </si>
  <si>
    <t>Renglón         026</t>
  </si>
  <si>
    <t>Renglón        027</t>
  </si>
  <si>
    <t>Renglón       063</t>
  </si>
  <si>
    <t>Sueldo
Mensual</t>
  </si>
  <si>
    <t>Bono 
Profesional</t>
  </si>
  <si>
    <t>Bono
66-2000</t>
  </si>
  <si>
    <t>Gastos de
Represent.</t>
  </si>
  <si>
    <t>Montepío</t>
  </si>
  <si>
    <t>Fianza</t>
  </si>
  <si>
    <t>IGSS</t>
  </si>
  <si>
    <t>Amort.                 Bantrab</t>
  </si>
  <si>
    <t>ISR</t>
  </si>
  <si>
    <t>PROMEDIO POR 12 MESES</t>
  </si>
  <si>
    <t>011</t>
  </si>
  <si>
    <t xml:space="preserve">Director Ejecutivo </t>
  </si>
  <si>
    <t xml:space="preserve">Edgar Rolando Zamora Ruíz </t>
  </si>
  <si>
    <t>RENGLÓN 022 PERSONAL POR CONTRATO</t>
  </si>
  <si>
    <t>Renglón        026</t>
  </si>
  <si>
    <t>Renglón      027</t>
  </si>
  <si>
    <t>Renglón            063</t>
  </si>
  <si>
    <t>Bono</t>
  </si>
  <si>
    <t>Amort.                Bantrab</t>
  </si>
  <si>
    <t>66-2000</t>
  </si>
  <si>
    <t>022</t>
  </si>
  <si>
    <t>Jefe Ordenamiento Territorial</t>
  </si>
  <si>
    <t>Brayan Onasis Estevez Ruiz</t>
  </si>
  <si>
    <t>Jefe de Evaluacion y Seguimiento</t>
  </si>
  <si>
    <t>Harold Alexander Cruz Juarez</t>
  </si>
  <si>
    <t xml:space="preserve">Jefe de Forestal </t>
  </si>
  <si>
    <t xml:space="preserve">Rosa Maria López Vides </t>
  </si>
  <si>
    <t>Jefe de Recolección y Tratamiento de Desechos Líquidos y Sólidos</t>
  </si>
  <si>
    <t xml:space="preserve">Joel Abraham Chanchavac Juarez </t>
  </si>
  <si>
    <t xml:space="preserve">Jefa de Asesoría Jurídica </t>
  </si>
  <si>
    <t xml:space="preserve">Veronica Elizabeth Esquivel Enriquez </t>
  </si>
  <si>
    <t xml:space="preserve">Jefe de Control,  Calidad Ambiental y Manejo de Lagos </t>
  </si>
  <si>
    <t xml:space="preserve">Jose Diego Morales Ortega </t>
  </si>
  <si>
    <t xml:space="preserve">Jefe División de Relaciones Interinstitucionales </t>
  </si>
  <si>
    <t>Patricia Del Rosario Tello Sartoressi</t>
  </si>
  <si>
    <t>Subdirector Ejecutivo</t>
  </si>
  <si>
    <t xml:space="preserve">Raul Enrique Orozco Velasquez </t>
  </si>
  <si>
    <t xml:space="preserve">Jefe de Auditoria Interna </t>
  </si>
  <si>
    <t>Erick Estuardo Vásquez Amezquita</t>
  </si>
  <si>
    <t xml:space="preserve">Jefe de Educación Ambiental </t>
  </si>
  <si>
    <t>Angela Exceli Gil Marroquín</t>
  </si>
  <si>
    <t xml:space="preserve">Jefe de Ejecución de Proyectos </t>
  </si>
  <si>
    <t xml:space="preserve">Lourdes del Carmen Ponciano Ardon </t>
  </si>
  <si>
    <t>Liquido</t>
  </si>
  <si>
    <t>Renglón                    022</t>
  </si>
  <si>
    <t>AUTORIDAD PARA EL MANEJO SUSTENTABLE DE LA CUENCA Y DEL LAGO DE AMATITLÁN
NÓMINA DE SUELDOS CORRESPONDIENTES AL MES DE DICIEMBRE DE 2022</t>
  </si>
  <si>
    <t>RENGLÓN 011 PERSONAL PERMANENTE</t>
  </si>
  <si>
    <t>DTO 81-71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</si>
</sst>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1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name val="Arial"/>
      <family val="2"/>
    </font>
    <font>
      <sz val="9"/>
      <name val="Century Gothic"/>
      <family val="2"/>
    </font>
    <font>
      <b/>
      <sz val="9"/>
      <name val="Century Gothic"/>
      <family val="2"/>
    </font>
    <font>
      <sz val="9"/>
      <color theme="1"/>
      <name val="Century Gothic"/>
      <family val="2"/>
    </font>
    <font>
      <b/>
      <sz val="9"/>
      <color rgb="FFF6AF3B"/>
      <name val="Century Gothic"/>
      <family val="2"/>
    </font>
    <font>
      <sz val="11"/>
      <color indexed="8"/>
      <name val="Calibri"/>
      <family val="2"/>
    </font>
    <font>
      <b/>
      <sz val="9"/>
      <color theme="1"/>
      <name val="Century Gothic"/>
      <family val="2"/>
    </font>
    <font>
      <sz val="9"/>
      <color rgb="FF000000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8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 applyAlignment="1">
      <alignment horizontal="center" vertical="center"/>
    </xf>
    <xf numFmtId="0" fontId="2" fillId="0" borderId="0" xfId="0" applyFont="1"/>
    <xf numFmtId="0" fontId="5" fillId="2" borderId="0" xfId="0" applyFont="1" applyFill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wrapText="1"/>
      <protection hidden="1"/>
    </xf>
    <xf numFmtId="44" fontId="0" fillId="0" borderId="0" xfId="0" applyNumberFormat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5" fillId="2" borderId="0" xfId="3" applyFont="1" applyFill="1" applyBorder="1" applyAlignment="1" applyProtection="1">
      <alignment horizontal="center" vertical="center"/>
      <protection hidden="1"/>
    </xf>
    <xf numFmtId="0" fontId="5" fillId="3" borderId="1" xfId="2" applyFont="1" applyFill="1" applyBorder="1" applyAlignment="1" applyProtection="1">
      <alignment horizontal="center" vertical="center" wrapText="1"/>
      <protection hidden="1"/>
    </xf>
    <xf numFmtId="0" fontId="5" fillId="3" borderId="2" xfId="2" applyFont="1" applyFill="1" applyBorder="1" applyAlignment="1" applyProtection="1">
      <alignment horizontal="center" vertical="center" wrapText="1"/>
      <protection hidden="1"/>
    </xf>
    <xf numFmtId="0" fontId="5" fillId="3" borderId="3" xfId="2" applyFont="1" applyFill="1" applyBorder="1" applyAlignment="1" applyProtection="1">
      <alignment horizontal="center" vertical="center"/>
      <protection hidden="1"/>
    </xf>
    <xf numFmtId="0" fontId="6" fillId="3" borderId="4" xfId="0" applyFont="1" applyFill="1" applyBorder="1" applyProtection="1">
      <protection hidden="1"/>
    </xf>
    <xf numFmtId="0" fontId="6" fillId="3" borderId="5" xfId="0" applyFont="1" applyFill="1" applyBorder="1" applyProtection="1">
      <protection hidden="1"/>
    </xf>
    <xf numFmtId="0" fontId="5" fillId="4" borderId="1" xfId="2" applyFont="1" applyFill="1" applyBorder="1" applyAlignment="1" applyProtection="1">
      <alignment horizontal="center" vertical="center" wrapText="1"/>
      <protection hidden="1"/>
    </xf>
    <xf numFmtId="0" fontId="5" fillId="3" borderId="9" xfId="2" applyFont="1" applyFill="1" applyBorder="1" applyAlignment="1" applyProtection="1">
      <alignment horizontal="center" vertical="center"/>
      <protection hidden="1"/>
    </xf>
    <xf numFmtId="0" fontId="5" fillId="3" borderId="8" xfId="2" applyFont="1" applyFill="1" applyBorder="1" applyAlignment="1" applyProtection="1">
      <alignment horizontal="center" vertical="center"/>
      <protection hidden="1"/>
    </xf>
    <xf numFmtId="0" fontId="5" fillId="3" borderId="10" xfId="2" applyFont="1" applyFill="1" applyBorder="1" applyAlignment="1" applyProtection="1">
      <alignment horizontal="center" vertical="center"/>
      <protection hidden="1"/>
    </xf>
    <xf numFmtId="0" fontId="5" fillId="3" borderId="6" xfId="2" applyFont="1" applyFill="1" applyBorder="1" applyAlignment="1" applyProtection="1">
      <alignment horizontal="center" vertical="center" wrapText="1"/>
      <protection hidden="1"/>
    </xf>
    <xf numFmtId="0" fontId="5" fillId="3" borderId="2" xfId="2" applyFont="1" applyFill="1" applyBorder="1" applyAlignment="1" applyProtection="1">
      <alignment horizontal="center" vertical="center" wrapText="1"/>
      <protection hidden="1"/>
    </xf>
    <xf numFmtId="0" fontId="5" fillId="3" borderId="3" xfId="2" applyFont="1" applyFill="1" applyBorder="1" applyAlignment="1" applyProtection="1">
      <alignment horizontal="center" vertical="center" wrapText="1"/>
      <protection hidden="1"/>
    </xf>
    <xf numFmtId="0" fontId="5" fillId="4" borderId="6" xfId="2" applyFont="1" applyFill="1" applyBorder="1" applyAlignment="1" applyProtection="1">
      <alignment horizontal="center" vertical="center" wrapText="1"/>
      <protection hidden="1"/>
    </xf>
    <xf numFmtId="0" fontId="5" fillId="3" borderId="7" xfId="2" applyFont="1" applyFill="1" applyBorder="1" applyAlignment="1" applyProtection="1">
      <alignment horizontal="center" vertical="center"/>
      <protection hidden="1"/>
    </xf>
    <xf numFmtId="0" fontId="5" fillId="3" borderId="11" xfId="2" applyFont="1" applyFill="1" applyBorder="1" applyAlignment="1" applyProtection="1">
      <alignment horizontal="center" vertical="center"/>
      <protection hidden="1"/>
    </xf>
    <xf numFmtId="44" fontId="5" fillId="3" borderId="1" xfId="2" applyNumberFormat="1" applyFont="1" applyFill="1" applyBorder="1" applyAlignment="1" applyProtection="1">
      <alignment horizontal="center" vertical="center"/>
      <protection hidden="1"/>
    </xf>
    <xf numFmtId="0" fontId="5" fillId="3" borderId="1" xfId="4" applyFont="1" applyFill="1" applyBorder="1" applyAlignment="1" applyProtection="1">
      <alignment horizontal="center" vertical="center" wrapText="1"/>
      <protection hidden="1"/>
    </xf>
    <xf numFmtId="44" fontId="5" fillId="3" borderId="6" xfId="2" applyNumberFormat="1" applyFont="1" applyFill="1" applyBorder="1" applyAlignment="1" applyProtection="1">
      <alignment horizontal="center" vertical="center"/>
      <protection hidden="1"/>
    </xf>
    <xf numFmtId="0" fontId="5" fillId="3" borderId="7" xfId="2" applyFont="1" applyFill="1" applyBorder="1" applyAlignment="1" applyProtection="1">
      <alignment horizontal="center" vertical="center" wrapText="1"/>
      <protection hidden="1"/>
    </xf>
    <xf numFmtId="0" fontId="5" fillId="4" borderId="7" xfId="2" applyFont="1" applyFill="1" applyBorder="1" applyAlignment="1" applyProtection="1">
      <alignment horizontal="center" vertical="center" wrapText="1"/>
      <protection hidden="1"/>
    </xf>
    <xf numFmtId="0" fontId="5" fillId="3" borderId="7" xfId="4" applyFont="1" applyFill="1" applyBorder="1" applyAlignment="1" applyProtection="1">
      <alignment horizontal="center" vertical="center" wrapText="1"/>
      <protection hidden="1"/>
    </xf>
    <xf numFmtId="44" fontId="5" fillId="3" borderId="7" xfId="2" applyNumberFormat="1" applyFont="1" applyFill="1" applyBorder="1" applyAlignment="1" applyProtection="1">
      <alignment horizontal="center" vertical="center"/>
      <protection hidden="1"/>
    </xf>
    <xf numFmtId="0" fontId="4" fillId="2" borderId="2" xfId="2" applyNumberFormat="1" applyFont="1" applyFill="1" applyBorder="1" applyAlignment="1" applyProtection="1">
      <alignment horizontal="center" vertical="center"/>
      <protection hidden="1"/>
    </xf>
    <xf numFmtId="49" fontId="4" fillId="2" borderId="2" xfId="4" applyNumberFormat="1" applyFont="1" applyFill="1" applyBorder="1" applyAlignment="1" applyProtection="1">
      <alignment horizontal="center" vertical="center"/>
      <protection hidden="1"/>
    </xf>
    <xf numFmtId="0" fontId="4" fillId="2" borderId="2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2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2" applyNumberFormat="1" applyFont="1" applyFill="1" applyBorder="1" applyAlignment="1" applyProtection="1">
      <alignment horizontal="center" vertical="center" wrapText="1"/>
      <protection hidden="1"/>
    </xf>
    <xf numFmtId="44" fontId="4" fillId="0" borderId="2" xfId="1" applyNumberFormat="1" applyFont="1" applyFill="1" applyBorder="1" applyAlignment="1" applyProtection="1">
      <alignment vertical="center"/>
      <protection hidden="1"/>
    </xf>
    <xf numFmtId="44" fontId="4" fillId="5" borderId="2" xfId="1" applyNumberFormat="1" applyFont="1" applyFill="1" applyBorder="1" applyAlignment="1" applyProtection="1">
      <alignment vertical="center"/>
      <protection hidden="1"/>
    </xf>
    <xf numFmtId="44" fontId="4" fillId="0" borderId="2" xfId="0" applyNumberFormat="1" applyFont="1" applyFill="1" applyBorder="1" applyAlignment="1" applyProtection="1">
      <alignment horizontal="right" vertical="center"/>
      <protection hidden="1"/>
    </xf>
    <xf numFmtId="44" fontId="6" fillId="0" borderId="2" xfId="0" applyNumberFormat="1" applyFont="1" applyBorder="1" applyAlignment="1" applyProtection="1">
      <alignment horizontal="center" vertical="center"/>
      <protection hidden="1"/>
    </xf>
    <xf numFmtId="44" fontId="4" fillId="0" borderId="2" xfId="1" applyFont="1" applyFill="1" applyBorder="1" applyAlignment="1" applyProtection="1">
      <alignment vertical="center"/>
      <protection hidden="1"/>
    </xf>
    <xf numFmtId="44" fontId="5" fillId="5" borderId="2" xfId="1" applyNumberFormat="1" applyFont="1" applyFill="1" applyBorder="1" applyAlignment="1" applyProtection="1">
      <alignment vertical="center"/>
      <protection hidden="1"/>
    </xf>
    <xf numFmtId="0" fontId="5" fillId="2" borderId="0" xfId="3" applyFont="1" applyFill="1" applyBorder="1" applyAlignment="1" applyProtection="1">
      <alignment horizontal="center" vertical="center"/>
      <protection hidden="1"/>
    </xf>
    <xf numFmtId="0" fontId="5" fillId="2" borderId="0" xfId="3" applyFont="1" applyFill="1" applyBorder="1" applyAlignment="1" applyProtection="1">
      <alignment horizontal="center" vertical="center" wrapText="1"/>
      <protection hidden="1"/>
    </xf>
    <xf numFmtId="0" fontId="5" fillId="2" borderId="0" xfId="3" applyFont="1" applyFill="1" applyBorder="1" applyAlignment="1" applyProtection="1">
      <alignment vertical="center" wrapText="1"/>
      <protection hidden="1"/>
    </xf>
    <xf numFmtId="44" fontId="5" fillId="3" borderId="2" xfId="1" applyNumberFormat="1" applyFont="1" applyFill="1" applyBorder="1" applyAlignment="1" applyProtection="1">
      <alignment vertical="center"/>
      <protection hidden="1"/>
    </xf>
    <xf numFmtId="44" fontId="5" fillId="4" borderId="2" xfId="1" applyNumberFormat="1" applyFont="1" applyFill="1" applyBorder="1" applyAlignment="1" applyProtection="1">
      <alignment vertical="center"/>
      <protection hidden="1"/>
    </xf>
    <xf numFmtId="44" fontId="5" fillId="3" borderId="2" xfId="0" applyNumberFormat="1" applyFont="1" applyFill="1" applyBorder="1" applyAlignment="1" applyProtection="1">
      <alignment horizontal="right" vertical="center"/>
      <protection hidden="1"/>
    </xf>
    <xf numFmtId="44" fontId="5" fillId="2" borderId="0" xfId="1" applyNumberFormat="1" applyFont="1" applyFill="1" applyBorder="1" applyAlignment="1" applyProtection="1">
      <alignment vertical="center"/>
      <protection hidden="1"/>
    </xf>
    <xf numFmtId="44" fontId="5" fillId="2" borderId="0" xfId="0" applyNumberFormat="1" applyFont="1" applyFill="1" applyBorder="1" applyAlignment="1" applyProtection="1">
      <alignment horizontal="right" vertical="center"/>
      <protection hidden="1"/>
    </xf>
    <xf numFmtId="44" fontId="5" fillId="2" borderId="0" xfId="1" applyNumberFormat="1" applyFont="1" applyFill="1" applyBorder="1" applyAlignment="1" applyProtection="1">
      <alignment horizontal="center" vertical="center"/>
      <protection hidden="1"/>
    </xf>
    <xf numFmtId="44" fontId="5" fillId="2" borderId="0" xfId="1" applyFont="1" applyFill="1" applyBorder="1" applyAlignment="1" applyProtection="1">
      <alignment vertical="center"/>
      <protection hidden="1"/>
    </xf>
    <xf numFmtId="0" fontId="5" fillId="3" borderId="1" xfId="2" applyFont="1" applyFill="1" applyBorder="1" applyAlignment="1" applyProtection="1">
      <alignment horizontal="center" vertical="center" wrapText="1"/>
      <protection hidden="1"/>
    </xf>
    <xf numFmtId="0" fontId="5" fillId="3" borderId="7" xfId="2" applyFont="1" applyFill="1" applyBorder="1" applyAlignment="1" applyProtection="1">
      <alignment horizontal="center" vertical="center" wrapText="1"/>
      <protection hidden="1"/>
    </xf>
    <xf numFmtId="0" fontId="4" fillId="2" borderId="2" xfId="4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4" applyNumberFormat="1" applyFont="1" applyFill="1" applyBorder="1" applyAlignment="1" applyProtection="1">
      <alignment horizontal="center" vertical="center" wrapText="1"/>
      <protection hidden="1"/>
    </xf>
    <xf numFmtId="0" fontId="4" fillId="0" borderId="5" xfId="4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2" applyNumberFormat="1" applyFont="1" applyFill="1" applyBorder="1" applyAlignment="1" applyProtection="1">
      <alignment horizontal="center" vertical="center" wrapText="1"/>
      <protection hidden="1"/>
    </xf>
    <xf numFmtId="44" fontId="4" fillId="0" borderId="2" xfId="5" applyNumberFormat="1" applyFont="1" applyFill="1" applyBorder="1" applyAlignment="1" applyProtection="1">
      <alignment vertical="center"/>
      <protection hidden="1"/>
    </xf>
    <xf numFmtId="44" fontId="4" fillId="0" borderId="7" xfId="0" applyNumberFormat="1" applyFont="1" applyFill="1" applyBorder="1" applyAlignment="1" applyProtection="1">
      <alignment horizontal="right" vertical="center"/>
      <protection hidden="1"/>
    </xf>
    <xf numFmtId="44" fontId="4" fillId="0" borderId="7" xfId="5" applyNumberFormat="1" applyFont="1" applyFill="1" applyBorder="1" applyAlignment="1" applyProtection="1">
      <alignment vertical="center"/>
      <protection hidden="1"/>
    </xf>
    <xf numFmtId="44" fontId="6" fillId="0" borderId="7" xfId="0" applyNumberFormat="1" applyFont="1" applyFill="1" applyBorder="1" applyAlignment="1" applyProtection="1">
      <alignment horizontal="right" vertical="center"/>
      <protection hidden="1"/>
    </xf>
    <xf numFmtId="0" fontId="4" fillId="2" borderId="2" xfId="4" applyNumberFormat="1" applyFont="1" applyFill="1" applyBorder="1" applyAlignment="1" applyProtection="1">
      <alignment horizontal="center" vertical="top" wrapText="1"/>
      <protection hidden="1"/>
    </xf>
    <xf numFmtId="0" fontId="4" fillId="0" borderId="2" xfId="4" applyNumberFormat="1" applyFont="1" applyFill="1" applyBorder="1" applyAlignment="1" applyProtection="1">
      <alignment horizontal="center" vertical="center" wrapText="1"/>
      <protection hidden="1"/>
    </xf>
    <xf numFmtId="0" fontId="4" fillId="0" borderId="2" xfId="4" applyNumberFormat="1" applyFont="1" applyFill="1" applyBorder="1" applyAlignment="1" applyProtection="1">
      <alignment horizontal="center" vertical="center" wrapText="1"/>
      <protection hidden="1"/>
    </xf>
    <xf numFmtId="0" fontId="4" fillId="2" borderId="0" xfId="2" applyFont="1" applyFill="1" applyBorder="1" applyAlignment="1" applyProtection="1">
      <alignment vertical="center"/>
      <protection hidden="1"/>
    </xf>
    <xf numFmtId="0" fontId="5" fillId="2" borderId="0" xfId="2" applyNumberFormat="1" applyFont="1" applyFill="1" applyBorder="1" applyAlignment="1" applyProtection="1">
      <alignment vertical="center"/>
      <protection hidden="1"/>
    </xf>
    <xf numFmtId="0" fontId="5" fillId="2" borderId="0" xfId="2" applyNumberFormat="1" applyFont="1" applyFill="1" applyBorder="1" applyAlignment="1" applyProtection="1">
      <alignment vertical="center" wrapText="1"/>
      <protection hidden="1"/>
    </xf>
    <xf numFmtId="0" fontId="9" fillId="0" borderId="0" xfId="0" applyFont="1" applyAlignment="1" applyProtection="1">
      <alignment wrapText="1"/>
      <protection hidden="1"/>
    </xf>
    <xf numFmtId="44" fontId="5" fillId="3" borderId="2" xfId="2" applyNumberFormat="1" applyFont="1" applyFill="1" applyBorder="1" applyAlignment="1" applyProtection="1">
      <alignment vertical="center"/>
      <protection hidden="1"/>
    </xf>
    <xf numFmtId="44" fontId="5" fillId="3" borderId="2" xfId="2" applyNumberFormat="1" applyFont="1" applyFill="1" applyBorder="1" applyAlignment="1" applyProtection="1">
      <alignment horizontal="center" vertical="center"/>
      <protection hidden="1"/>
    </xf>
    <xf numFmtId="0" fontId="5" fillId="2" borderId="0" xfId="4" applyFont="1" applyFill="1" applyAlignment="1" applyProtection="1">
      <alignment vertical="center"/>
      <protection hidden="1"/>
    </xf>
    <xf numFmtId="0" fontId="4" fillId="2" borderId="0" xfId="2" applyFont="1" applyFill="1" applyAlignment="1" applyProtection="1">
      <alignment vertical="center"/>
      <protection hidden="1"/>
    </xf>
    <xf numFmtId="0" fontId="4" fillId="2" borderId="0" xfId="2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Border="1" applyAlignment="1" applyProtection="1">
      <alignment wrapText="1"/>
      <protection hidden="1"/>
    </xf>
    <xf numFmtId="0" fontId="4" fillId="2" borderId="0" xfId="2" applyFont="1" applyFill="1" applyAlignment="1" applyProtection="1">
      <alignment vertical="center" wrapText="1"/>
      <protection hidden="1"/>
    </xf>
    <xf numFmtId="44" fontId="4" fillId="2" borderId="0" xfId="2" applyNumberFormat="1" applyFont="1" applyFill="1" applyAlignment="1" applyProtection="1">
      <alignment vertical="center"/>
      <protection hidden="1"/>
    </xf>
    <xf numFmtId="44" fontId="4" fillId="2" borderId="0" xfId="2" applyNumberFormat="1" applyFont="1" applyFill="1" applyAlignment="1" applyProtection="1">
      <alignment horizontal="center" vertical="center"/>
      <protection hidden="1"/>
    </xf>
    <xf numFmtId="0" fontId="5" fillId="2" borderId="0" xfId="2" applyFont="1" applyFill="1" applyAlignment="1" applyProtection="1">
      <alignment vertical="center"/>
      <protection hidden="1"/>
    </xf>
    <xf numFmtId="0" fontId="4" fillId="2" borderId="0" xfId="4" applyFont="1" applyFill="1" applyAlignment="1" applyProtection="1">
      <alignment vertical="center"/>
      <protection hidden="1"/>
    </xf>
    <xf numFmtId="0" fontId="6" fillId="0" borderId="0" xfId="0" applyFont="1" applyProtection="1">
      <protection hidden="1"/>
    </xf>
    <xf numFmtId="0" fontId="5" fillId="4" borderId="2" xfId="2" applyFont="1" applyFill="1" applyBorder="1" applyAlignment="1" applyProtection="1">
      <alignment horizontal="center" vertical="center" wrapText="1"/>
      <protection hidden="1"/>
    </xf>
    <xf numFmtId="0" fontId="5" fillId="3" borderId="4" xfId="2" applyFont="1" applyFill="1" applyBorder="1" applyAlignment="1" applyProtection="1">
      <alignment horizontal="center" vertical="center"/>
      <protection hidden="1"/>
    </xf>
    <xf numFmtId="0" fontId="5" fillId="3" borderId="5" xfId="2" applyFont="1" applyFill="1" applyBorder="1" applyAlignment="1" applyProtection="1">
      <alignment horizontal="center" vertical="center"/>
      <protection hidden="1"/>
    </xf>
    <xf numFmtId="0" fontId="5" fillId="4" borderId="2" xfId="3" applyFont="1" applyFill="1" applyBorder="1" applyAlignment="1" applyProtection="1">
      <alignment horizontal="center" vertical="center" wrapText="1"/>
      <protection hidden="1"/>
    </xf>
    <xf numFmtId="0" fontId="4" fillId="0" borderId="0" xfId="2" applyFont="1" applyFill="1" applyAlignment="1" applyProtection="1">
      <alignment vertical="center"/>
      <protection hidden="1"/>
    </xf>
    <xf numFmtId="0" fontId="7" fillId="0" borderId="0" xfId="0" applyFont="1" applyFill="1" applyAlignment="1" applyProtection="1">
      <alignment wrapText="1"/>
      <protection hidden="1"/>
    </xf>
    <xf numFmtId="0" fontId="4" fillId="0" borderId="0" xfId="2" applyFont="1" applyFill="1" applyAlignment="1" applyProtection="1">
      <alignment vertical="center" wrapText="1"/>
      <protection hidden="1"/>
    </xf>
    <xf numFmtId="0" fontId="5" fillId="3" borderId="2" xfId="2" applyFont="1" applyFill="1" applyBorder="1" applyAlignment="1" applyProtection="1">
      <alignment horizontal="center" vertical="center"/>
      <protection hidden="1"/>
    </xf>
    <xf numFmtId="0" fontId="4" fillId="0" borderId="0" xfId="2" applyFont="1" applyFill="1" applyAlignment="1" applyProtection="1">
      <alignment horizontal="center" vertical="center" wrapText="1"/>
      <protection hidden="1"/>
    </xf>
    <xf numFmtId="0" fontId="5" fillId="3" borderId="2" xfId="4" applyFont="1" applyFill="1" applyBorder="1" applyAlignment="1" applyProtection="1">
      <alignment horizontal="center" vertical="center" wrapText="1"/>
      <protection hidden="1"/>
    </xf>
    <xf numFmtId="44" fontId="4" fillId="0" borderId="0" xfId="2" applyNumberFormat="1" applyFont="1" applyFill="1" applyAlignment="1" applyProtection="1">
      <alignment vertical="center"/>
      <protection hidden="1"/>
    </xf>
    <xf numFmtId="13" fontId="4" fillId="0" borderId="0" xfId="2" applyNumberFormat="1" applyFont="1" applyFill="1" applyAlignment="1" applyProtection="1">
      <alignment vertical="center"/>
      <protection hidden="1"/>
    </xf>
    <xf numFmtId="44" fontId="5" fillId="0" borderId="2" xfId="2" applyNumberFormat="1" applyFont="1" applyFill="1" applyBorder="1" applyAlignment="1" applyProtection="1">
      <alignment vertical="center" wrapText="1"/>
      <protection hidden="1"/>
    </xf>
    <xf numFmtId="44" fontId="5" fillId="0" borderId="2" xfId="2" applyNumberFormat="1" applyFont="1" applyFill="1" applyBorder="1" applyAlignment="1" applyProtection="1">
      <alignment horizontal="center" vertical="center" wrapText="1"/>
      <protection hidden="1"/>
    </xf>
    <xf numFmtId="44" fontId="4" fillId="0" borderId="0" xfId="2" applyNumberFormat="1" applyFont="1" applyFill="1" applyAlignment="1" applyProtection="1">
      <alignment horizontal="center" vertical="center"/>
      <protection hidden="1"/>
    </xf>
    <xf numFmtId="44" fontId="5" fillId="0" borderId="0" xfId="2" applyNumberFormat="1" applyFont="1" applyFill="1" applyAlignment="1" applyProtection="1">
      <alignment vertical="center"/>
      <protection hidden="1"/>
    </xf>
  </cellXfs>
  <cellStyles count="6">
    <cellStyle name="Moneda 2" xfId="1"/>
    <cellStyle name="Moneda 3" xfId="5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</xdr:row>
      <xdr:rowOff>0</xdr:rowOff>
    </xdr:from>
    <xdr:ext cx="9525" cy="9525"/>
    <xdr:pic>
      <xdr:nvPicPr>
        <xdr:cNvPr id="2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</xdr:row>
      <xdr:rowOff>0</xdr:rowOff>
    </xdr:from>
    <xdr:ext cx="9525" cy="9525"/>
    <xdr:pic>
      <xdr:nvPicPr>
        <xdr:cNvPr id="3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</xdr:row>
      <xdr:rowOff>0</xdr:rowOff>
    </xdr:from>
    <xdr:ext cx="9525" cy="9525"/>
    <xdr:pic>
      <xdr:nvPicPr>
        <xdr:cNvPr id="4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0</xdr:colOff>
      <xdr:row>2</xdr:row>
      <xdr:rowOff>0</xdr:rowOff>
    </xdr:from>
    <xdr:ext cx="9525" cy="9525"/>
    <xdr:pic>
      <xdr:nvPicPr>
        <xdr:cNvPr id="5" name="Picture 19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4</xdr:col>
      <xdr:colOff>238125</xdr:colOff>
      <xdr:row>3</xdr:row>
      <xdr:rowOff>89678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457575" cy="937403"/>
        </a:xfrm>
        <a:prstGeom prst="rect">
          <a:avLst/>
        </a:prstGeom>
      </xdr:spPr>
    </xdr:pic>
    <xdr:clientData/>
  </xdr:twoCellAnchor>
  <xdr:twoCellAnchor editAs="oneCell">
    <xdr:from>
      <xdr:col>17</xdr:col>
      <xdr:colOff>152399</xdr:colOff>
      <xdr:row>0</xdr:row>
      <xdr:rowOff>0</xdr:rowOff>
    </xdr:from>
    <xdr:to>
      <xdr:col>17</xdr:col>
      <xdr:colOff>1095374</xdr:colOff>
      <xdr:row>3</xdr:row>
      <xdr:rowOff>116247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4" y="0"/>
          <a:ext cx="942975" cy="963972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tabSelected="1" zoomScaleNormal="100" workbookViewId="0">
      <selection activeCell="M33" sqref="M33"/>
    </sheetView>
  </sheetViews>
  <sheetFormatPr baseColWidth="10" defaultRowHeight="14.25" x14ac:dyDescent="0.2"/>
  <cols>
    <col min="1" max="1" width="4.625" customWidth="1"/>
    <col min="2" max="2" width="8.375" customWidth="1"/>
    <col min="3" max="3" width="17.375" customWidth="1"/>
    <col min="4" max="4" width="11" style="2"/>
    <col min="5" max="5" width="10.125" customWidth="1"/>
    <col min="6" max="6" width="13.75" customWidth="1"/>
    <col min="7" max="8" width="11.625" customWidth="1"/>
    <col min="9" max="9" width="10.25" customWidth="1"/>
    <col min="10" max="11" width="12.5" customWidth="1"/>
    <col min="12" max="12" width="10.625" customWidth="1"/>
    <col min="13" max="13" width="11" customWidth="1"/>
    <col min="14" max="15" width="11.625" customWidth="1"/>
    <col min="16" max="16" width="11" style="3"/>
    <col min="17" max="17" width="13.875" customWidth="1"/>
    <col min="18" max="18" width="14.75" style="4" customWidth="1"/>
  </cols>
  <sheetData>
    <row r="1" spans="1:18" s="1" customFormat="1" ht="38.25" customHeight="1" x14ac:dyDescent="0.2">
      <c r="A1" s="5" t="s">
        <v>58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s="1" customFormat="1" x14ac:dyDescent="0.2">
      <c r="A2" s="6"/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8"/>
      <c r="Q2" s="6"/>
      <c r="R2" s="9"/>
    </row>
    <row r="3" spans="1:18" s="1" customFormat="1" x14ac:dyDescent="0.2">
      <c r="A3" s="10" t="s">
        <v>59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1:18" s="1" customFormat="1" x14ac:dyDescent="0.2">
      <c r="A4" s="6"/>
      <c r="B4" s="6"/>
      <c r="C4" s="6"/>
      <c r="D4" s="7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8"/>
      <c r="Q4" s="6"/>
      <c r="R4" s="9"/>
    </row>
    <row r="5" spans="1:18" ht="15.75" customHeight="1" x14ac:dyDescent="0.3">
      <c r="A5" s="11" t="s">
        <v>0</v>
      </c>
      <c r="B5" s="11" t="s">
        <v>1</v>
      </c>
      <c r="C5" s="11" t="s">
        <v>2</v>
      </c>
      <c r="D5" s="12" t="s">
        <v>3</v>
      </c>
      <c r="E5" s="12"/>
      <c r="F5" s="13" t="s">
        <v>4</v>
      </c>
      <c r="G5" s="14"/>
      <c r="H5" s="14"/>
      <c r="I5" s="15"/>
      <c r="J5" s="16" t="s">
        <v>5</v>
      </c>
      <c r="K5" s="17" t="s">
        <v>6</v>
      </c>
      <c r="L5" s="18"/>
      <c r="M5" s="18"/>
      <c r="N5" s="18"/>
      <c r="O5" s="18"/>
      <c r="P5" s="19"/>
      <c r="Q5" s="11" t="s">
        <v>7</v>
      </c>
      <c r="R5" s="11" t="s">
        <v>8</v>
      </c>
    </row>
    <row r="6" spans="1:18" ht="27" x14ac:dyDescent="0.2">
      <c r="A6" s="20"/>
      <c r="B6" s="20"/>
      <c r="C6" s="20"/>
      <c r="D6" s="12"/>
      <c r="E6" s="12"/>
      <c r="F6" s="21" t="s">
        <v>9</v>
      </c>
      <c r="G6" s="21" t="s">
        <v>10</v>
      </c>
      <c r="H6" s="21" t="s">
        <v>11</v>
      </c>
      <c r="I6" s="22" t="s">
        <v>12</v>
      </c>
      <c r="J6" s="23"/>
      <c r="K6" s="24">
        <v>118</v>
      </c>
      <c r="L6" s="24">
        <v>202</v>
      </c>
      <c r="M6" s="24">
        <v>201</v>
      </c>
      <c r="N6" s="25">
        <v>102</v>
      </c>
      <c r="O6" s="25">
        <v>203</v>
      </c>
      <c r="P6" s="26" t="s">
        <v>60</v>
      </c>
      <c r="Q6" s="20"/>
      <c r="R6" s="20"/>
    </row>
    <row r="7" spans="1:18" x14ac:dyDescent="0.2">
      <c r="A7" s="20"/>
      <c r="B7" s="20"/>
      <c r="C7" s="20"/>
      <c r="D7" s="12"/>
      <c r="E7" s="12"/>
      <c r="F7" s="11" t="s">
        <v>13</v>
      </c>
      <c r="G7" s="11" t="s">
        <v>14</v>
      </c>
      <c r="H7" s="11" t="s">
        <v>15</v>
      </c>
      <c r="I7" s="11" t="s">
        <v>16</v>
      </c>
      <c r="J7" s="23"/>
      <c r="K7" s="11" t="s">
        <v>17</v>
      </c>
      <c r="L7" s="11" t="s">
        <v>18</v>
      </c>
      <c r="M7" s="11" t="s">
        <v>19</v>
      </c>
      <c r="N7" s="27" t="s">
        <v>20</v>
      </c>
      <c r="O7" s="11" t="s">
        <v>21</v>
      </c>
      <c r="P7" s="28"/>
      <c r="Q7" s="20"/>
      <c r="R7" s="20"/>
    </row>
    <row r="8" spans="1:18" x14ac:dyDescent="0.2">
      <c r="A8" s="29"/>
      <c r="B8" s="29"/>
      <c r="C8" s="29"/>
      <c r="D8" s="12"/>
      <c r="E8" s="12"/>
      <c r="F8" s="29"/>
      <c r="G8" s="29"/>
      <c r="H8" s="29"/>
      <c r="I8" s="29"/>
      <c r="J8" s="30"/>
      <c r="K8" s="29" t="s">
        <v>22</v>
      </c>
      <c r="L8" s="29">
        <v>26</v>
      </c>
      <c r="M8" s="29"/>
      <c r="N8" s="31"/>
      <c r="O8" s="29"/>
      <c r="P8" s="32"/>
      <c r="Q8" s="29"/>
      <c r="R8" s="29"/>
    </row>
    <row r="9" spans="1:18" x14ac:dyDescent="0.2">
      <c r="A9" s="33">
        <v>1</v>
      </c>
      <c r="B9" s="34" t="s">
        <v>23</v>
      </c>
      <c r="C9" s="35" t="s">
        <v>24</v>
      </c>
      <c r="D9" s="36" t="s">
        <v>25</v>
      </c>
      <c r="E9" s="37"/>
      <c r="F9" s="38">
        <v>17500</v>
      </c>
      <c r="G9" s="38">
        <v>0</v>
      </c>
      <c r="H9" s="38">
        <v>250</v>
      </c>
      <c r="I9" s="38">
        <v>12000</v>
      </c>
      <c r="J9" s="39">
        <f>SUM(F9:I9)</f>
        <v>29750</v>
      </c>
      <c r="K9" s="40">
        <v>2625</v>
      </c>
      <c r="L9" s="40">
        <v>235.2</v>
      </c>
      <c r="M9" s="40">
        <v>525</v>
      </c>
      <c r="N9" s="40">
        <v>850</v>
      </c>
      <c r="O9" s="38">
        <v>531</v>
      </c>
      <c r="P9" s="41">
        <f>(F9+G9)*3.2258%</f>
        <v>564.51499999999999</v>
      </c>
      <c r="Q9" s="42">
        <f>SUM(K9:O9)</f>
        <v>4766.2</v>
      </c>
      <c r="R9" s="43">
        <f>(J9-Q9)</f>
        <v>24983.8</v>
      </c>
    </row>
    <row r="10" spans="1:18" x14ac:dyDescent="0.2">
      <c r="A10" s="44"/>
      <c r="B10" s="44"/>
      <c r="C10" s="45"/>
      <c r="D10" s="46"/>
      <c r="E10" s="44"/>
      <c r="F10" s="47">
        <v>17500</v>
      </c>
      <c r="G10" s="47">
        <v>0</v>
      </c>
      <c r="H10" s="47">
        <v>250</v>
      </c>
      <c r="I10" s="47">
        <v>12000</v>
      </c>
      <c r="J10" s="48">
        <v>29750</v>
      </c>
      <c r="K10" s="49">
        <f>(K9)</f>
        <v>2625</v>
      </c>
      <c r="L10" s="49">
        <f t="shared" ref="L10:Q10" si="0">(L9)</f>
        <v>235.2</v>
      </c>
      <c r="M10" s="49">
        <f t="shared" si="0"/>
        <v>525</v>
      </c>
      <c r="N10" s="49">
        <f t="shared" si="0"/>
        <v>850</v>
      </c>
      <c r="O10" s="49">
        <f t="shared" si="0"/>
        <v>531</v>
      </c>
      <c r="P10" s="49">
        <f t="shared" si="0"/>
        <v>564.51499999999999</v>
      </c>
      <c r="Q10" s="49">
        <f t="shared" si="0"/>
        <v>4766.2</v>
      </c>
      <c r="R10" s="48">
        <f>(J10-Q10)</f>
        <v>24983.8</v>
      </c>
    </row>
    <row r="11" spans="1:18" x14ac:dyDescent="0.2">
      <c r="A11" s="44"/>
      <c r="B11" s="44"/>
      <c r="C11" s="45"/>
      <c r="D11" s="46"/>
      <c r="E11" s="44"/>
      <c r="F11" s="50"/>
      <c r="G11" s="50"/>
      <c r="H11" s="50"/>
      <c r="I11" s="50"/>
      <c r="J11" s="50"/>
      <c r="K11" s="51"/>
      <c r="L11" s="51"/>
      <c r="M11" s="51"/>
      <c r="N11" s="51"/>
      <c r="O11" s="50"/>
      <c r="P11" s="52"/>
      <c r="Q11" s="53"/>
      <c r="R11" s="50"/>
    </row>
    <row r="12" spans="1:18" x14ac:dyDescent="0.2">
      <c r="A12" s="10" t="s">
        <v>26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5.75" customHeight="1" x14ac:dyDescent="0.3">
      <c r="A13" s="11" t="s">
        <v>0</v>
      </c>
      <c r="B13" s="11" t="s">
        <v>1</v>
      </c>
      <c r="C13" s="11" t="s">
        <v>2</v>
      </c>
      <c r="D13" s="12" t="s">
        <v>3</v>
      </c>
      <c r="E13" s="12"/>
      <c r="F13" s="13" t="s">
        <v>4</v>
      </c>
      <c r="G13" s="14"/>
      <c r="H13" s="14"/>
      <c r="I13" s="15"/>
      <c r="J13" s="16" t="s">
        <v>5</v>
      </c>
      <c r="K13" s="17" t="s">
        <v>6</v>
      </c>
      <c r="L13" s="18"/>
      <c r="M13" s="18"/>
      <c r="N13" s="18"/>
      <c r="O13" s="18"/>
      <c r="P13" s="19"/>
      <c r="Q13" s="11" t="s">
        <v>7</v>
      </c>
      <c r="R13" s="16" t="s">
        <v>8</v>
      </c>
    </row>
    <row r="14" spans="1:18" s="2" customFormat="1" ht="27" x14ac:dyDescent="0.2">
      <c r="A14" s="20"/>
      <c r="B14" s="20"/>
      <c r="C14" s="20"/>
      <c r="D14" s="12"/>
      <c r="E14" s="12"/>
      <c r="F14" s="21" t="s">
        <v>57</v>
      </c>
      <c r="G14" s="21" t="s">
        <v>27</v>
      </c>
      <c r="H14" s="21" t="s">
        <v>28</v>
      </c>
      <c r="I14" s="22" t="s">
        <v>29</v>
      </c>
      <c r="J14" s="23"/>
      <c r="K14" s="21">
        <v>118</v>
      </c>
      <c r="L14" s="21">
        <v>202</v>
      </c>
      <c r="M14" s="21">
        <v>201</v>
      </c>
      <c r="N14" s="22">
        <v>102</v>
      </c>
      <c r="O14" s="22">
        <v>203</v>
      </c>
      <c r="P14" s="26" t="s">
        <v>60</v>
      </c>
      <c r="Q14" s="20"/>
      <c r="R14" s="23"/>
    </row>
    <row r="15" spans="1:18" x14ac:dyDescent="0.2">
      <c r="A15" s="20"/>
      <c r="B15" s="20"/>
      <c r="C15" s="20"/>
      <c r="D15" s="12"/>
      <c r="E15" s="12"/>
      <c r="F15" s="11" t="s">
        <v>13</v>
      </c>
      <c r="G15" s="11" t="s">
        <v>14</v>
      </c>
      <c r="H15" s="54" t="s">
        <v>30</v>
      </c>
      <c r="I15" s="11" t="s">
        <v>16</v>
      </c>
      <c r="J15" s="23"/>
      <c r="K15" s="11" t="s">
        <v>17</v>
      </c>
      <c r="L15" s="11" t="s">
        <v>18</v>
      </c>
      <c r="M15" s="11" t="s">
        <v>19</v>
      </c>
      <c r="N15" s="27" t="s">
        <v>31</v>
      </c>
      <c r="O15" s="11" t="s">
        <v>21</v>
      </c>
      <c r="P15" s="28"/>
      <c r="Q15" s="20"/>
      <c r="R15" s="23"/>
    </row>
    <row r="16" spans="1:18" x14ac:dyDescent="0.2">
      <c r="A16" s="29"/>
      <c r="B16" s="29"/>
      <c r="C16" s="29"/>
      <c r="D16" s="12"/>
      <c r="E16" s="12"/>
      <c r="F16" s="29"/>
      <c r="G16" s="29"/>
      <c r="H16" s="55" t="s">
        <v>32</v>
      </c>
      <c r="I16" s="29"/>
      <c r="J16" s="30"/>
      <c r="K16" s="29" t="s">
        <v>22</v>
      </c>
      <c r="L16" s="29">
        <v>26</v>
      </c>
      <c r="M16" s="29"/>
      <c r="N16" s="31"/>
      <c r="O16" s="29"/>
      <c r="P16" s="32"/>
      <c r="Q16" s="29"/>
      <c r="R16" s="30"/>
    </row>
    <row r="17" spans="1:18" ht="28.5" x14ac:dyDescent="0.2">
      <c r="A17" s="33">
        <v>1</v>
      </c>
      <c r="B17" s="34" t="s">
        <v>33</v>
      </c>
      <c r="C17" s="56" t="s">
        <v>34</v>
      </c>
      <c r="D17" s="57" t="s">
        <v>35</v>
      </c>
      <c r="E17" s="58"/>
      <c r="F17" s="38">
        <v>13500</v>
      </c>
      <c r="G17" s="38">
        <v>375</v>
      </c>
      <c r="H17" s="38">
        <v>250</v>
      </c>
      <c r="I17" s="38">
        <v>0</v>
      </c>
      <c r="J17" s="39">
        <f>SUM(F17:I17)</f>
        <v>14125</v>
      </c>
      <c r="K17" s="40">
        <v>2081.25</v>
      </c>
      <c r="L17" s="40">
        <v>186.48</v>
      </c>
      <c r="M17" s="40">
        <v>416.25</v>
      </c>
      <c r="N17" s="40">
        <v>0</v>
      </c>
      <c r="O17" s="38">
        <v>381.38</v>
      </c>
      <c r="P17" s="41">
        <f t="shared" ref="P17:P27" si="1">(F17+G17)*3.2258%</f>
        <v>447.57975000000005</v>
      </c>
      <c r="Q17" s="42">
        <f t="shared" ref="Q17:Q27" si="2">SUM(K17:O17)</f>
        <v>3065.36</v>
      </c>
      <c r="R17" s="43">
        <f t="shared" ref="R17:R27" si="3">(J17-Q17)</f>
        <v>11059.64</v>
      </c>
    </row>
    <row r="18" spans="1:18" ht="28.5" x14ac:dyDescent="0.2">
      <c r="A18" s="33">
        <v>2</v>
      </c>
      <c r="B18" s="34" t="s">
        <v>33</v>
      </c>
      <c r="C18" s="56" t="s">
        <v>36</v>
      </c>
      <c r="D18" s="57" t="s">
        <v>37</v>
      </c>
      <c r="E18" s="58"/>
      <c r="F18" s="38">
        <v>12000</v>
      </c>
      <c r="G18" s="38">
        <v>375</v>
      </c>
      <c r="H18" s="38">
        <v>250</v>
      </c>
      <c r="I18" s="38">
        <v>0</v>
      </c>
      <c r="J18" s="39">
        <f t="shared" ref="J18:J27" si="4">SUM(F18:I18)</f>
        <v>12625</v>
      </c>
      <c r="K18" s="40">
        <v>1856.25</v>
      </c>
      <c r="L18" s="40">
        <v>166.32</v>
      </c>
      <c r="M18" s="40">
        <v>371.25</v>
      </c>
      <c r="N18" s="40">
        <v>0</v>
      </c>
      <c r="O18" s="38">
        <v>319.88</v>
      </c>
      <c r="P18" s="41">
        <f t="shared" si="1"/>
        <v>399.19275000000005</v>
      </c>
      <c r="Q18" s="42">
        <f t="shared" si="2"/>
        <v>2713.7</v>
      </c>
      <c r="R18" s="43">
        <f t="shared" si="3"/>
        <v>9911.2999999999993</v>
      </c>
    </row>
    <row r="19" spans="1:18" x14ac:dyDescent="0.2">
      <c r="A19" s="33">
        <v>3</v>
      </c>
      <c r="B19" s="34" t="s">
        <v>33</v>
      </c>
      <c r="C19" s="56" t="s">
        <v>38</v>
      </c>
      <c r="D19" s="59" t="s">
        <v>39</v>
      </c>
      <c r="E19" s="59"/>
      <c r="F19" s="60">
        <v>12000</v>
      </c>
      <c r="G19" s="38">
        <v>375</v>
      </c>
      <c r="H19" s="60">
        <v>250</v>
      </c>
      <c r="I19" s="60">
        <v>0</v>
      </c>
      <c r="J19" s="39">
        <f t="shared" si="4"/>
        <v>12625</v>
      </c>
      <c r="K19" s="61">
        <v>1856.25</v>
      </c>
      <c r="L19" s="61">
        <v>166.32</v>
      </c>
      <c r="M19" s="61">
        <v>371.25</v>
      </c>
      <c r="N19" s="61">
        <v>0</v>
      </c>
      <c r="O19" s="62">
        <v>319.88</v>
      </c>
      <c r="P19" s="41">
        <f t="shared" si="1"/>
        <v>399.19275000000005</v>
      </c>
      <c r="Q19" s="42">
        <f t="shared" si="2"/>
        <v>2713.7</v>
      </c>
      <c r="R19" s="43">
        <f t="shared" si="3"/>
        <v>9911.2999999999993</v>
      </c>
    </row>
    <row r="20" spans="1:18" ht="57" x14ac:dyDescent="0.2">
      <c r="A20" s="33">
        <v>4</v>
      </c>
      <c r="B20" s="34" t="s">
        <v>33</v>
      </c>
      <c r="C20" s="56" t="s">
        <v>40</v>
      </c>
      <c r="D20" s="36" t="s">
        <v>41</v>
      </c>
      <c r="E20" s="37"/>
      <c r="F20" s="60">
        <v>12000</v>
      </c>
      <c r="G20" s="38">
        <v>0</v>
      </c>
      <c r="H20" s="60">
        <v>250</v>
      </c>
      <c r="I20" s="60">
        <v>0</v>
      </c>
      <c r="J20" s="39">
        <f t="shared" si="4"/>
        <v>12250</v>
      </c>
      <c r="K20" s="61">
        <v>1800</v>
      </c>
      <c r="L20" s="61">
        <v>161.28</v>
      </c>
      <c r="M20" s="61">
        <v>360</v>
      </c>
      <c r="N20" s="61">
        <v>0</v>
      </c>
      <c r="O20" s="62">
        <v>336.38</v>
      </c>
      <c r="P20" s="41">
        <f t="shared" si="1"/>
        <v>387.096</v>
      </c>
      <c r="Q20" s="42">
        <f t="shared" si="2"/>
        <v>2657.66</v>
      </c>
      <c r="R20" s="43">
        <f t="shared" si="3"/>
        <v>9592.34</v>
      </c>
    </row>
    <row r="21" spans="1:18" ht="28.5" x14ac:dyDescent="0.2">
      <c r="A21" s="33">
        <v>5</v>
      </c>
      <c r="B21" s="34" t="s">
        <v>33</v>
      </c>
      <c r="C21" s="56" t="s">
        <v>42</v>
      </c>
      <c r="D21" s="36" t="s">
        <v>43</v>
      </c>
      <c r="E21" s="37"/>
      <c r="F21" s="60">
        <v>12000</v>
      </c>
      <c r="G21" s="38">
        <v>375</v>
      </c>
      <c r="H21" s="60">
        <v>250</v>
      </c>
      <c r="I21" s="60">
        <v>0</v>
      </c>
      <c r="J21" s="39">
        <f t="shared" si="4"/>
        <v>12625</v>
      </c>
      <c r="K21" s="61">
        <v>1856.25</v>
      </c>
      <c r="L21" s="61">
        <v>166.32</v>
      </c>
      <c r="M21" s="61">
        <v>371.25</v>
      </c>
      <c r="N21" s="63">
        <v>3770.89</v>
      </c>
      <c r="O21" s="62">
        <v>355.38</v>
      </c>
      <c r="P21" s="41">
        <f t="shared" si="1"/>
        <v>399.19275000000005</v>
      </c>
      <c r="Q21" s="42">
        <f t="shared" si="2"/>
        <v>6520.0899999999992</v>
      </c>
      <c r="R21" s="43">
        <f t="shared" si="3"/>
        <v>6104.9100000000008</v>
      </c>
    </row>
    <row r="22" spans="1:18" ht="42.75" x14ac:dyDescent="0.2">
      <c r="A22" s="33">
        <v>6</v>
      </c>
      <c r="B22" s="34" t="s">
        <v>33</v>
      </c>
      <c r="C22" s="56" t="s">
        <v>44</v>
      </c>
      <c r="D22" s="36" t="s">
        <v>45</v>
      </c>
      <c r="E22" s="37"/>
      <c r="F22" s="60">
        <v>12000</v>
      </c>
      <c r="G22" s="38">
        <v>375</v>
      </c>
      <c r="H22" s="60">
        <v>250</v>
      </c>
      <c r="I22" s="60">
        <v>0</v>
      </c>
      <c r="J22" s="39">
        <f t="shared" si="4"/>
        <v>12625</v>
      </c>
      <c r="K22" s="61">
        <v>1856.25</v>
      </c>
      <c r="L22" s="61">
        <v>166.32</v>
      </c>
      <c r="M22" s="61">
        <v>371.25</v>
      </c>
      <c r="N22" s="61">
        <v>0</v>
      </c>
      <c r="O22" s="62">
        <v>359.88</v>
      </c>
      <c r="P22" s="41">
        <f t="shared" si="1"/>
        <v>399.19275000000005</v>
      </c>
      <c r="Q22" s="42">
        <f t="shared" si="2"/>
        <v>2753.7</v>
      </c>
      <c r="R22" s="43">
        <f t="shared" si="3"/>
        <v>9871.2999999999993</v>
      </c>
    </row>
    <row r="23" spans="1:18" ht="42.75" x14ac:dyDescent="0.2">
      <c r="A23" s="33">
        <v>7</v>
      </c>
      <c r="B23" s="34" t="s">
        <v>33</v>
      </c>
      <c r="C23" s="64" t="s">
        <v>46</v>
      </c>
      <c r="D23" s="36" t="s">
        <v>47</v>
      </c>
      <c r="E23" s="37"/>
      <c r="F23" s="60">
        <v>12000</v>
      </c>
      <c r="G23" s="38">
        <v>375</v>
      </c>
      <c r="H23" s="60">
        <v>250</v>
      </c>
      <c r="I23" s="60">
        <v>0</v>
      </c>
      <c r="J23" s="39">
        <f t="shared" si="4"/>
        <v>12625</v>
      </c>
      <c r="K23" s="61">
        <v>1856.25</v>
      </c>
      <c r="L23" s="61">
        <v>166.32</v>
      </c>
      <c r="M23" s="61">
        <v>371.25</v>
      </c>
      <c r="N23" s="61">
        <v>0</v>
      </c>
      <c r="O23" s="62">
        <v>374.82</v>
      </c>
      <c r="P23" s="41">
        <f t="shared" si="1"/>
        <v>399.19275000000005</v>
      </c>
      <c r="Q23" s="42">
        <f t="shared" si="2"/>
        <v>2768.64</v>
      </c>
      <c r="R23" s="43">
        <f t="shared" si="3"/>
        <v>9856.36</v>
      </c>
    </row>
    <row r="24" spans="1:18" x14ac:dyDescent="0.2">
      <c r="A24" s="33">
        <v>8</v>
      </c>
      <c r="B24" s="34" t="s">
        <v>33</v>
      </c>
      <c r="C24" s="65" t="s">
        <v>48</v>
      </c>
      <c r="D24" s="59" t="s">
        <v>49</v>
      </c>
      <c r="E24" s="59"/>
      <c r="F24" s="60">
        <v>10000</v>
      </c>
      <c r="G24" s="60">
        <v>375</v>
      </c>
      <c r="H24" s="60">
        <v>250</v>
      </c>
      <c r="I24" s="60">
        <v>8000</v>
      </c>
      <c r="J24" s="39">
        <f t="shared" si="4"/>
        <v>18625</v>
      </c>
      <c r="K24" s="61">
        <v>1556.25</v>
      </c>
      <c r="L24" s="61">
        <v>139.44</v>
      </c>
      <c r="M24" s="61">
        <v>311.25</v>
      </c>
      <c r="N24" s="61">
        <v>0</v>
      </c>
      <c r="O24" s="62">
        <v>237.88</v>
      </c>
      <c r="P24" s="41">
        <f t="shared" si="1"/>
        <v>334.67675000000003</v>
      </c>
      <c r="Q24" s="42">
        <f t="shared" si="2"/>
        <v>2244.8200000000002</v>
      </c>
      <c r="R24" s="43">
        <f t="shared" si="3"/>
        <v>16380.18</v>
      </c>
    </row>
    <row r="25" spans="1:18" ht="40.5" customHeight="1" x14ac:dyDescent="0.2">
      <c r="A25" s="33">
        <v>9</v>
      </c>
      <c r="B25" s="34" t="s">
        <v>33</v>
      </c>
      <c r="C25" s="65" t="s">
        <v>50</v>
      </c>
      <c r="D25" s="36" t="s">
        <v>51</v>
      </c>
      <c r="E25" s="37"/>
      <c r="F25" s="60">
        <v>10000</v>
      </c>
      <c r="G25" s="60">
        <v>375</v>
      </c>
      <c r="H25" s="60">
        <v>250</v>
      </c>
      <c r="I25" s="60">
        <v>0</v>
      </c>
      <c r="J25" s="39">
        <f t="shared" si="4"/>
        <v>10625</v>
      </c>
      <c r="K25" s="61">
        <v>1556.25</v>
      </c>
      <c r="L25" s="61">
        <v>139.44</v>
      </c>
      <c r="M25" s="61">
        <v>311.25</v>
      </c>
      <c r="N25" s="61">
        <v>0</v>
      </c>
      <c r="O25" s="62">
        <v>276.42</v>
      </c>
      <c r="P25" s="41">
        <f t="shared" si="1"/>
        <v>334.67675000000003</v>
      </c>
      <c r="Q25" s="42">
        <f t="shared" si="2"/>
        <v>2283.36</v>
      </c>
      <c r="R25" s="43">
        <f t="shared" si="3"/>
        <v>8341.64</v>
      </c>
    </row>
    <row r="26" spans="1:18" ht="28.5" x14ac:dyDescent="0.2">
      <c r="A26" s="33">
        <v>10</v>
      </c>
      <c r="B26" s="34" t="s">
        <v>33</v>
      </c>
      <c r="C26" s="56" t="s">
        <v>52</v>
      </c>
      <c r="D26" s="66" t="s">
        <v>53</v>
      </c>
      <c r="E26" s="66"/>
      <c r="F26" s="38">
        <v>11300</v>
      </c>
      <c r="G26" s="38">
        <v>375</v>
      </c>
      <c r="H26" s="38">
        <v>250</v>
      </c>
      <c r="I26" s="38">
        <v>0</v>
      </c>
      <c r="J26" s="39">
        <f t="shared" si="4"/>
        <v>11925</v>
      </c>
      <c r="K26" s="40">
        <v>1751.25</v>
      </c>
      <c r="L26" s="40">
        <v>156.91</v>
      </c>
      <c r="M26" s="40">
        <v>350.25</v>
      </c>
      <c r="N26" s="40">
        <v>0</v>
      </c>
      <c r="O26" s="38">
        <v>367.2</v>
      </c>
      <c r="P26" s="41">
        <f t="shared" si="1"/>
        <v>376.61215000000004</v>
      </c>
      <c r="Q26" s="42">
        <f t="shared" si="2"/>
        <v>2625.6099999999997</v>
      </c>
      <c r="R26" s="43">
        <f t="shared" si="3"/>
        <v>9299.39</v>
      </c>
    </row>
    <row r="27" spans="1:18" ht="28.5" x14ac:dyDescent="0.2">
      <c r="A27" s="33">
        <v>11</v>
      </c>
      <c r="B27" s="34" t="s">
        <v>33</v>
      </c>
      <c r="C27" s="56" t="s">
        <v>54</v>
      </c>
      <c r="D27" s="66" t="s">
        <v>55</v>
      </c>
      <c r="E27" s="66"/>
      <c r="F27" s="38">
        <v>12000</v>
      </c>
      <c r="G27" s="38">
        <v>375</v>
      </c>
      <c r="H27" s="38">
        <v>250</v>
      </c>
      <c r="I27" s="38">
        <v>0</v>
      </c>
      <c r="J27" s="39">
        <f t="shared" si="4"/>
        <v>12625</v>
      </c>
      <c r="K27" s="40">
        <v>1856.25</v>
      </c>
      <c r="L27" s="40">
        <v>166.32</v>
      </c>
      <c r="M27" s="40">
        <v>371.25</v>
      </c>
      <c r="N27" s="40">
        <v>0</v>
      </c>
      <c r="O27" s="38">
        <v>301.35000000000002</v>
      </c>
      <c r="P27" s="41">
        <f t="shared" si="1"/>
        <v>399.19275000000005</v>
      </c>
      <c r="Q27" s="42">
        <f t="shared" si="2"/>
        <v>2695.1699999999996</v>
      </c>
      <c r="R27" s="43">
        <f t="shared" si="3"/>
        <v>9929.83</v>
      </c>
    </row>
    <row r="28" spans="1:18" ht="15" x14ac:dyDescent="0.25">
      <c r="A28" s="67"/>
      <c r="B28" s="68"/>
      <c r="C28" s="69"/>
      <c r="D28" s="70"/>
      <c r="E28" s="68"/>
      <c r="F28" s="71">
        <f>SUM(F17:F27)</f>
        <v>128800</v>
      </c>
      <c r="G28" s="71">
        <f t="shared" ref="G28:P28" si="5">SUM(G17:G27)</f>
        <v>3750</v>
      </c>
      <c r="H28" s="71">
        <f t="shared" si="5"/>
        <v>2750</v>
      </c>
      <c r="I28" s="71">
        <f t="shared" si="5"/>
        <v>8000</v>
      </c>
      <c r="J28" s="71">
        <f t="shared" si="5"/>
        <v>143300</v>
      </c>
      <c r="K28" s="71">
        <f t="shared" si="5"/>
        <v>19882.5</v>
      </c>
      <c r="L28" s="71">
        <f t="shared" si="5"/>
        <v>1781.4699999999998</v>
      </c>
      <c r="M28" s="71">
        <f t="shared" si="5"/>
        <v>3976.5</v>
      </c>
      <c r="N28" s="71">
        <f t="shared" si="5"/>
        <v>3770.89</v>
      </c>
      <c r="O28" s="71">
        <f t="shared" si="5"/>
        <v>3630.4500000000003</v>
      </c>
      <c r="P28" s="72">
        <f t="shared" si="5"/>
        <v>4275.7979000000005</v>
      </c>
      <c r="Q28" s="71">
        <f>SUM(Q17:Q27)</f>
        <v>33041.81</v>
      </c>
      <c r="R28" s="71">
        <f>SUM(R17:R27)</f>
        <v>110258.19000000002</v>
      </c>
    </row>
    <row r="29" spans="1:18" ht="15.75" x14ac:dyDescent="0.3">
      <c r="A29" s="73"/>
      <c r="B29" s="74"/>
      <c r="C29" s="75"/>
      <c r="D29" s="76"/>
      <c r="E29" s="67"/>
      <c r="F29" s="78"/>
      <c r="G29" s="78"/>
      <c r="H29" s="74"/>
      <c r="I29" s="78"/>
      <c r="J29" s="74"/>
      <c r="K29" s="74"/>
      <c r="L29" s="74"/>
      <c r="M29" s="78"/>
      <c r="N29" s="78"/>
      <c r="O29" s="74"/>
      <c r="P29" s="79"/>
      <c r="Q29" s="74"/>
      <c r="R29" s="80"/>
    </row>
    <row r="30" spans="1:18" ht="15.75" x14ac:dyDescent="0.3">
      <c r="A30" s="81"/>
      <c r="B30" s="74"/>
      <c r="C30" s="75"/>
      <c r="D30" s="77"/>
      <c r="E30" s="82"/>
      <c r="F30" s="74"/>
      <c r="G30" s="78"/>
      <c r="H30" s="74"/>
      <c r="I30" s="74"/>
      <c r="J30" s="83" t="s">
        <v>5</v>
      </c>
      <c r="K30" s="13" t="s">
        <v>6</v>
      </c>
      <c r="L30" s="84"/>
      <c r="M30" s="84"/>
      <c r="N30" s="84"/>
      <c r="O30" s="84"/>
      <c r="P30" s="85"/>
      <c r="Q30" s="12" t="s">
        <v>7</v>
      </c>
      <c r="R30" s="86" t="s">
        <v>56</v>
      </c>
    </row>
    <row r="31" spans="1:18" ht="15" x14ac:dyDescent="0.25">
      <c r="A31" s="74"/>
      <c r="B31" s="87"/>
      <c r="C31" s="88"/>
      <c r="D31" s="89"/>
      <c r="E31" s="87"/>
      <c r="F31" s="87"/>
      <c r="G31" s="87"/>
      <c r="H31" s="87"/>
      <c r="I31" s="87"/>
      <c r="J31" s="83"/>
      <c r="K31" s="90">
        <v>118</v>
      </c>
      <c r="L31" s="90">
        <v>202</v>
      </c>
      <c r="M31" s="90">
        <v>201</v>
      </c>
      <c r="N31" s="90">
        <v>102</v>
      </c>
      <c r="O31" s="90">
        <v>203</v>
      </c>
      <c r="P31" s="26" t="s">
        <v>60</v>
      </c>
      <c r="Q31" s="12"/>
      <c r="R31" s="86"/>
    </row>
    <row r="32" spans="1:18" ht="27" x14ac:dyDescent="0.2">
      <c r="A32" s="74"/>
      <c r="B32" s="87"/>
      <c r="C32" s="91"/>
      <c r="D32" s="89"/>
      <c r="E32" s="87"/>
      <c r="F32" s="87"/>
      <c r="G32" s="87"/>
      <c r="H32" s="87"/>
      <c r="I32" s="87"/>
      <c r="J32" s="83"/>
      <c r="K32" s="21" t="s">
        <v>17</v>
      </c>
      <c r="L32" s="21" t="s">
        <v>18</v>
      </c>
      <c r="M32" s="21" t="s">
        <v>19</v>
      </c>
      <c r="N32" s="92" t="s">
        <v>31</v>
      </c>
      <c r="O32" s="21" t="s">
        <v>21</v>
      </c>
      <c r="P32" s="28"/>
      <c r="Q32" s="12"/>
      <c r="R32" s="86"/>
    </row>
    <row r="33" spans="1:18" x14ac:dyDescent="0.2">
      <c r="A33" s="74"/>
      <c r="B33" s="87"/>
      <c r="C33" s="91"/>
      <c r="D33" s="89"/>
      <c r="E33" s="87"/>
      <c r="F33" s="93"/>
      <c r="G33" s="94"/>
      <c r="H33" s="93"/>
      <c r="I33" s="93"/>
      <c r="J33" s="95">
        <f>SUM(J10+J28)</f>
        <v>173050</v>
      </c>
      <c r="K33" s="95">
        <f>SUM(K10+K28)</f>
        <v>22507.5</v>
      </c>
      <c r="L33" s="95">
        <f t="shared" ref="L33:O33" si="6">SUM(L10+L28)</f>
        <v>2016.6699999999998</v>
      </c>
      <c r="M33" s="95">
        <f t="shared" si="6"/>
        <v>4501.5</v>
      </c>
      <c r="N33" s="95">
        <f t="shared" si="6"/>
        <v>4620.8899999999994</v>
      </c>
      <c r="O33" s="95">
        <f t="shared" si="6"/>
        <v>4161.4500000000007</v>
      </c>
      <c r="P33" s="96">
        <f>SUM(P10+P28)</f>
        <v>4840.3129000000008</v>
      </c>
      <c r="Q33" s="95">
        <f>SUM(Q10+Q28)</f>
        <v>37808.009999999995</v>
      </c>
      <c r="R33" s="95">
        <f>SUM(R10+R28)</f>
        <v>135241.99000000002</v>
      </c>
    </row>
    <row r="34" spans="1:18" ht="42" customHeight="1" x14ac:dyDescent="0.2">
      <c r="A34" s="74"/>
      <c r="B34" s="87"/>
      <c r="C34" s="91"/>
      <c r="D34" s="89"/>
      <c r="E34" s="87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7"/>
      <c r="Q34" s="93"/>
      <c r="R34" s="98"/>
    </row>
    <row r="35" spans="1:18" x14ac:dyDescent="0.2">
      <c r="A35" s="6"/>
      <c r="B35" s="6"/>
      <c r="C35" s="6"/>
      <c r="D35" s="7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8"/>
      <c r="Q35" s="6"/>
      <c r="R35" s="9"/>
    </row>
    <row r="36" spans="1:18" x14ac:dyDescent="0.2">
      <c r="A36" s="6"/>
      <c r="B36" s="6"/>
      <c r="C36" s="6"/>
      <c r="D36" s="7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8"/>
      <c r="Q36" s="6"/>
      <c r="R36" s="9"/>
    </row>
    <row r="37" spans="1:18" x14ac:dyDescent="0.2">
      <c r="A37" s="6"/>
      <c r="B37" s="6"/>
      <c r="C37" s="6"/>
      <c r="D37" s="7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8"/>
      <c r="Q37" s="6"/>
      <c r="R37" s="9"/>
    </row>
  </sheetData>
  <sheetProtection algorithmName="SHA-512" hashValue="Sx43loYN4q5pl74W/HnHBw9TBupMdUerNe0g+zM8YlM9Y4VeVvh95stBYQBDuaJOV973kWuiQYfaXm0z/+uwew==" saltValue="HOu3+/ZkRleSegcCW/z0Sg==" spinCount="100000" sheet="1" formatCells="0" formatColumns="0" formatRows="0" insertColumns="0" insertRows="0" insertHyperlinks="0" deleteColumns="0" deleteRows="0" sort="0" autoFilter="0" pivotTables="0"/>
  <mergeCells count="57">
    <mergeCell ref="A3:R3"/>
    <mergeCell ref="A1:R1"/>
    <mergeCell ref="J30:J32"/>
    <mergeCell ref="Q30:Q32"/>
    <mergeCell ref="R30:R32"/>
    <mergeCell ref="D21:E21"/>
    <mergeCell ref="D22:E22"/>
    <mergeCell ref="D23:E23"/>
    <mergeCell ref="D24:E24"/>
    <mergeCell ref="D26:E26"/>
    <mergeCell ref="D27:E27"/>
    <mergeCell ref="D25:E25"/>
    <mergeCell ref="Q13:Q16"/>
    <mergeCell ref="R13:R16"/>
    <mergeCell ref="F15:F16"/>
    <mergeCell ref="G15:G16"/>
    <mergeCell ref="I15:I16"/>
    <mergeCell ref="K15:K16"/>
    <mergeCell ref="L15:L16"/>
    <mergeCell ref="M15:M16"/>
    <mergeCell ref="F13:I13"/>
    <mergeCell ref="N15:N16"/>
    <mergeCell ref="O15:O16"/>
    <mergeCell ref="P14:P16"/>
    <mergeCell ref="D20:E20"/>
    <mergeCell ref="J13:J16"/>
    <mergeCell ref="D17:E17"/>
    <mergeCell ref="D18:E18"/>
    <mergeCell ref="D19:E19"/>
    <mergeCell ref="D13:E16"/>
    <mergeCell ref="C13:C16"/>
    <mergeCell ref="D5:E8"/>
    <mergeCell ref="F5:I5"/>
    <mergeCell ref="J5:J8"/>
    <mergeCell ref="N7:N8"/>
    <mergeCell ref="F7:F8"/>
    <mergeCell ref="G7:G8"/>
    <mergeCell ref="H7:H8"/>
    <mergeCell ref="I7:I8"/>
    <mergeCell ref="K7:K8"/>
    <mergeCell ref="K5:P5"/>
    <mergeCell ref="A5:A8"/>
    <mergeCell ref="B5:B8"/>
    <mergeCell ref="C5:C8"/>
    <mergeCell ref="D9:E9"/>
    <mergeCell ref="A12:R12"/>
    <mergeCell ref="A13:A16"/>
    <mergeCell ref="B13:B16"/>
    <mergeCell ref="K13:P13"/>
    <mergeCell ref="Q5:Q8"/>
    <mergeCell ref="R5:R8"/>
    <mergeCell ref="P6:P8"/>
    <mergeCell ref="P31:P32"/>
    <mergeCell ref="K30:P30"/>
    <mergeCell ref="L7:L8"/>
    <mergeCell ref="M7:M8"/>
    <mergeCell ref="O7:O8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Mercy Elizabeth Edelman Rivas</cp:lastModifiedBy>
  <cp:lastPrinted>2022-12-08T15:46:49Z</cp:lastPrinted>
  <dcterms:created xsi:type="dcterms:W3CDTF">2022-12-08T14:47:40Z</dcterms:created>
  <dcterms:modified xsi:type="dcterms:W3CDTF">2022-12-21T18:12:43Z</dcterms:modified>
</cp:coreProperties>
</file>