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225" yWindow="2505" windowWidth="15480" windowHeight="11640" tabRatio="890" activeTab="1"/>
  </bookViews>
  <sheets>
    <sheet name="011 " sheetId="22" r:id="rId1"/>
    <sheet name="022" sheetId="62" r:id="rId2"/>
    <sheet name="021" sheetId="23" r:id="rId3"/>
    <sheet name="031" sheetId="25" r:id="rId4"/>
    <sheet name="029" sheetId="59" r:id="rId5"/>
    <sheet name="Directorio de EyS" sheetId="61" r:id="rId6"/>
  </sheets>
  <definedNames>
    <definedName name="_xlnm._FilterDatabase" localSheetId="4" hidden="1">'029'!#REF!</definedName>
  </definedNames>
  <calcPr calcId="145621"/>
</workbook>
</file>

<file path=xl/calcChain.xml><?xml version="1.0" encoding="utf-8"?>
<calcChain xmlns="http://schemas.openxmlformats.org/spreadsheetml/2006/main">
  <c r="C116" i="59" l="1"/>
  <c r="C60" i="59"/>
  <c r="C52" i="25" l="1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2" i="25"/>
  <c r="C9" i="25"/>
  <c r="C8" i="25"/>
  <c r="C7" i="25"/>
  <c r="C6" i="25"/>
  <c r="C5" i="25"/>
  <c r="H14" i="23"/>
  <c r="H15" i="23"/>
  <c r="H10" i="23"/>
  <c r="H11" i="23"/>
  <c r="H13" i="23"/>
  <c r="H9" i="23"/>
  <c r="G16" i="23"/>
  <c r="F16" i="23"/>
  <c r="D16" i="23"/>
  <c r="H16" i="23" s="1"/>
  <c r="D12" i="23"/>
  <c r="H12" i="23" s="1"/>
  <c r="D9" i="62"/>
  <c r="D11" i="62"/>
  <c r="E11" i="62"/>
  <c r="F11" i="62"/>
  <c r="F12" i="62"/>
  <c r="F17" i="62"/>
  <c r="D19" i="62"/>
  <c r="E19" i="62"/>
  <c r="F19" i="62"/>
  <c r="G19" i="62"/>
  <c r="H16" i="62" l="1"/>
  <c r="H15" i="62"/>
  <c r="H14" i="62"/>
  <c r="H13" i="62"/>
  <c r="H10" i="62"/>
  <c r="H17" i="62"/>
  <c r="H12" i="62"/>
  <c r="H11" i="62"/>
  <c r="H18" i="62" l="1"/>
  <c r="G17" i="23"/>
  <c r="F17" i="23"/>
  <c r="E17" i="23"/>
  <c r="D17" i="23"/>
  <c r="H9" i="62" l="1"/>
  <c r="H8" i="62"/>
  <c r="H19" i="62" l="1"/>
  <c r="H17" i="23" l="1"/>
  <c r="G10" i="22"/>
  <c r="F10" i="22"/>
  <c r="E10" i="22"/>
  <c r="D10" i="22"/>
  <c r="H9" i="22"/>
  <c r="H10" i="22" s="1"/>
</calcChain>
</file>

<file path=xl/sharedStrings.xml><?xml version="1.0" encoding="utf-8"?>
<sst xmlns="http://schemas.openxmlformats.org/spreadsheetml/2006/main" count="315" uniqueCount="157">
  <si>
    <t>Técnico Auxiliar de División</t>
  </si>
  <si>
    <t>Encargado de Presupuesto</t>
  </si>
  <si>
    <t>Oscar Joel de León Sánchez</t>
  </si>
  <si>
    <t>Carlos Humberto Gatica González</t>
  </si>
  <si>
    <t>Yury Geovani Guzmán Avilés</t>
  </si>
  <si>
    <t>GASTOS DE REPRESENT.</t>
  </si>
  <si>
    <t>PUESTO OFICIAL</t>
  </si>
  <si>
    <t>Director Ejecutivo</t>
  </si>
  <si>
    <t xml:space="preserve">RENGLÓN 021 "PERSONAL SUPERNUMERARIO"  </t>
  </si>
  <si>
    <t>TOTAL DEVENGADO MENSUAL</t>
  </si>
  <si>
    <t>BONO 66-2000</t>
  </si>
  <si>
    <t>TITULO JORNAL DIARIO</t>
  </si>
  <si>
    <t>No.</t>
  </si>
  <si>
    <t>Peón</t>
  </si>
  <si>
    <t>Juan Emilio Cruz De León</t>
  </si>
  <si>
    <t>Esvin Leonel Rivera Pineda</t>
  </si>
  <si>
    <t>Emilio Taque Carranza</t>
  </si>
  <si>
    <t>Víctor Manuel López Rodríguez</t>
  </si>
  <si>
    <t>Felipe Santiago Carreto</t>
  </si>
  <si>
    <t>Cosme Virgilio Morales Rodríguez</t>
  </si>
  <si>
    <t>Carlos Alberto Morales Contreras</t>
  </si>
  <si>
    <t>Bodeguero IV</t>
  </si>
  <si>
    <t>José Alberto Rucal</t>
  </si>
  <si>
    <t>Francisco Javier Rivera Orellana</t>
  </si>
  <si>
    <t>Flavio Alí Alonso Gil</t>
  </si>
  <si>
    <t>Gerver Oswaldo Suruy Estupe</t>
  </si>
  <si>
    <t>Ignacio Seijas Sequen</t>
  </si>
  <si>
    <t>Mario Arturo Sigüenza</t>
  </si>
  <si>
    <t>Carlos Fernando Tello Valdez</t>
  </si>
  <si>
    <t>Nery Armando Castañeda Avilés</t>
  </si>
  <si>
    <t>Cosmen Vitalino Obando Montenegro</t>
  </si>
  <si>
    <t>Juan Antonio Roque Dionisio</t>
  </si>
  <si>
    <t>Maestro de Obras</t>
  </si>
  <si>
    <t>José Filiberto Domingo Domingo</t>
  </si>
  <si>
    <t>Abel Barillas Grajeda</t>
  </si>
  <si>
    <t>Nelson Orlando Quiñonez Yohol</t>
  </si>
  <si>
    <t>Herculano Colmenar Estrada</t>
  </si>
  <si>
    <t>Marcelino Gómez Dávila</t>
  </si>
  <si>
    <t>Mayra Carolina Tobar Zuleta</t>
  </si>
  <si>
    <t>DEVENGADO MENSUALMENTE</t>
  </si>
  <si>
    <t>SUELDO MENSUAL</t>
  </si>
  <si>
    <t>BONO PROF.</t>
  </si>
  <si>
    <t>BONO MONETARIO</t>
  </si>
  <si>
    <t>Encargado de Contabilidad</t>
  </si>
  <si>
    <t>Ana Cristina Samayoa Hilton</t>
  </si>
  <si>
    <t>Agustín López López</t>
  </si>
  <si>
    <t>Técnico Auxiliar de Campo</t>
  </si>
  <si>
    <t>Técnico en Transportes</t>
  </si>
  <si>
    <t>Encargada de Tesorería</t>
  </si>
  <si>
    <t>Pamela Andrea  Elizabeth Camarero Barreda</t>
  </si>
  <si>
    <t>Encargada de Laboratorio</t>
  </si>
  <si>
    <t>Juan Edy Estuardo Díaz Sandoval</t>
  </si>
  <si>
    <t>DEVENGADO MENSUAL</t>
  </si>
  <si>
    <t>JORNAL DIARIO</t>
  </si>
  <si>
    <t>Marlon Geovani Arizandieta Arroyo</t>
  </si>
  <si>
    <t>HONORARIOS
MENSUALES</t>
  </si>
  <si>
    <t>TITULO FUNCIONAL DEL SERVICIO</t>
  </si>
  <si>
    <t>TOTAL</t>
  </si>
  <si>
    <t xml:space="preserve">Nombre </t>
  </si>
  <si>
    <t>Directorio de Empleados y Servidores Públicos</t>
  </si>
  <si>
    <t>PERSONAL 029 "OTRAS REMUNERACIONES DE PERSONAL TEMPORAL</t>
  </si>
  <si>
    <t xml:space="preserve">RENGLÓN 031 "JORNALES" </t>
  </si>
  <si>
    <t>RENGLÓN 022 "PERSONAL POR CONTRATO"</t>
  </si>
  <si>
    <t>RENGLÓN 011 "PERSONAL PERMANENTE"</t>
  </si>
  <si>
    <t>TOTALES</t>
  </si>
  <si>
    <t>Asesor Jurídico</t>
  </si>
  <si>
    <t>Profesional en Control de Metales</t>
  </si>
  <si>
    <t>Profesional en Asuntos Jurídicos</t>
  </si>
  <si>
    <t>Técnico en Limpieza del Lago</t>
  </si>
  <si>
    <t>Gladis Mirtala Ramírez Sánchez</t>
  </si>
  <si>
    <t>Sara Adelaida Quevedo Alcántara</t>
  </si>
  <si>
    <t>Andrés Payes Rodríguez</t>
  </si>
  <si>
    <t>Guillermo Apolonio Chuc Mejía</t>
  </si>
  <si>
    <t>Cecilio Antonio Vásquez Soto</t>
  </si>
  <si>
    <t>Rigoberto de Jesús Osorio Morataya</t>
  </si>
  <si>
    <t>Fermín Hernández Martinez</t>
  </si>
  <si>
    <t>Miguel Ángel Ramos Luis</t>
  </si>
  <si>
    <t>Roberto Aparicio Lobo Anleu</t>
  </si>
  <si>
    <t>Marlon Douglas Valladares Solares</t>
  </si>
  <si>
    <t>Yanira Rubet Santos López</t>
  </si>
  <si>
    <t>Reyna Elizabeth Toc Choz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</si>
  <si>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</si>
  <si>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</si>
  <si>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</si>
  <si>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</si>
  <si>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Erick Rolando Archila Paz</t>
  </si>
  <si>
    <t>Elida Etelvina Obando Hernandez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</si>
  <si>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</si>
  <si>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</si>
  <si>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</si>
  <si>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</si>
  <si>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</si>
  <si>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Jorge Humberto Mazariegos Artola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</si>
  <si>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</si>
  <si>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</si>
  <si>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</si>
  <si>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</si>
  <si>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</si>
  <si>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</si>
  <si>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</si>
  <si>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</si>
  <si>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Victorina de Jesús Peralta Peralta</t>
  </si>
  <si>
    <t>Yomara Ninett Escobar Calderón</t>
  </si>
  <si>
    <t>Constructor de Puentes</t>
  </si>
  <si>
    <t>Peón Vigilante V</t>
  </si>
  <si>
    <t>Peón Vigilante III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</si>
  <si>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</si>
  <si>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</si>
  <si>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</si>
  <si>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</si>
  <si>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</si>
  <si>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</si>
  <si>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</si>
  <si>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</si>
  <si>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</si>
  <si>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</si>
  <si>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</si>
  <si>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Juan Carlos Ardón Cardona</t>
  </si>
  <si>
    <t>Sibia de Jesús Debroy Franco</t>
  </si>
  <si>
    <t>Esdras Amilcar Pérez Corado</t>
  </si>
  <si>
    <t>Lizbeth Maria Alonzo Azurdia de Constanza</t>
  </si>
  <si>
    <t>Alfa Melissa Castro</t>
  </si>
  <si>
    <t>Marco Tulio Salazar Quiñonez</t>
  </si>
  <si>
    <t>Saúl Antonio Ruano Rivas</t>
  </si>
  <si>
    <t>Jonnathan René Pernillo Salazar</t>
  </si>
  <si>
    <t>Blanca Aracely Morales Martínez</t>
  </si>
  <si>
    <t>Elmer Arám Chacón Portillo</t>
  </si>
  <si>
    <t>Maynor de Jesús De León Dionicio</t>
  </si>
  <si>
    <t>Roberto Romero Peralta</t>
  </si>
  <si>
    <t>Héctor William Martínez Cabrera</t>
  </si>
  <si>
    <t>Jesús Antonio Montúfar Mazariegos</t>
  </si>
  <si>
    <t>Cristóbal Geovany Telón Hernández</t>
  </si>
  <si>
    <t>Julio Roberto Martínez Aguilar</t>
  </si>
  <si>
    <t>Manuel de Jesús Coy Malín</t>
  </si>
  <si>
    <t>Felipe Aroldo De León Guzman</t>
  </si>
  <si>
    <t>Nombres y Apellidos</t>
  </si>
  <si>
    <t>Jimy Sander Marroquín Calderón</t>
  </si>
  <si>
    <t>Oscar Leopoldo Ovando Hernandez</t>
  </si>
  <si>
    <t xml:space="preserve">Subdirector </t>
  </si>
  <si>
    <t>Jefe Ordenamiento Territorial</t>
  </si>
  <si>
    <t>Jefe Administrativo Financiero</t>
  </si>
  <si>
    <t>Jefa Asesoría Jurídica</t>
  </si>
  <si>
    <t>Jefe Forestal</t>
  </si>
  <si>
    <t>Jefe Desechos Líquidos</t>
  </si>
  <si>
    <t>Jefe Desechos Sólidos</t>
  </si>
  <si>
    <t>Jefa Control Ambiental</t>
  </si>
  <si>
    <t>Jefa Educación Ambiental</t>
  </si>
  <si>
    <t>Auditor Interno</t>
  </si>
  <si>
    <t>Encargado de Compras</t>
  </si>
  <si>
    <t>Encargado de Nomina</t>
  </si>
  <si>
    <t>Encargada de Cobro</t>
  </si>
  <si>
    <t xml:space="preserve">Encargada de Inventarios </t>
  </si>
  <si>
    <t>Asesore Legal Administrativo</t>
  </si>
  <si>
    <t>Técnico Auxiliar de Almacén</t>
  </si>
  <si>
    <t>Profesional en procesos de Mantenimiento del Lago</t>
  </si>
  <si>
    <t>-----------------------------------------------</t>
  </si>
  <si>
    <t>Jefa Evaluación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</si>
</sst>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6" formatCode="&quot;Q&quot;#,##0.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0"/>
      <color indexed="8"/>
      <name val="Arial"/>
      <family val="2"/>
    </font>
    <font>
      <b/>
      <sz val="10"/>
      <color rgb="FF376092"/>
      <name val="Century Gothic"/>
      <family val="2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Tahoma"/>
      <family val="2"/>
    </font>
    <font>
      <b/>
      <sz val="8"/>
      <name val="Arial"/>
      <family val="2"/>
    </font>
    <font>
      <sz val="10"/>
      <color theme="1"/>
      <name val="Tahoma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0" fillId="0" borderId="0">
      <alignment vertical="top"/>
    </xf>
    <xf numFmtId="0" fontId="3" fillId="0" borderId="0"/>
    <xf numFmtId="0" fontId="4" fillId="0" borderId="0"/>
    <xf numFmtId="0" fontId="1" fillId="0" borderId="0"/>
    <xf numFmtId="0" fontId="12" fillId="2" borderId="0" applyNumberFormat="0" applyBorder="0" applyAlignment="0" applyProtection="0"/>
    <xf numFmtId="0" fontId="1" fillId="0" borderId="0"/>
  </cellStyleXfs>
  <cellXfs count="141">
    <xf numFmtId="0" fontId="0" fillId="0" borderId="0" xfId="0"/>
    <xf numFmtId="0" fontId="6" fillId="0" borderId="1" xfId="5" applyFont="1" applyFill="1" applyBorder="1" applyAlignment="1">
      <alignment horizontal="center" vertical="center"/>
    </xf>
    <xf numFmtId="0" fontId="6" fillId="0" borderId="1" xfId="8" applyNumberFormat="1" applyFont="1" applyFill="1" applyBorder="1" applyAlignment="1">
      <alignment horizontal="center" vertical="center"/>
    </xf>
    <xf numFmtId="0" fontId="6" fillId="0" borderId="1" xfId="8" applyNumberFormat="1" applyFont="1" applyFill="1" applyBorder="1" applyAlignment="1">
      <alignment horizontal="left" vertical="center"/>
    </xf>
    <xf numFmtId="44" fontId="6" fillId="0" borderId="1" xfId="3" applyNumberFormat="1" applyFont="1" applyFill="1" applyBorder="1" applyAlignment="1">
      <alignment vertical="center"/>
    </xf>
    <xf numFmtId="0" fontId="6" fillId="0" borderId="0" xfId="8" applyFont="1" applyFill="1" applyAlignment="1">
      <alignment vertical="center"/>
    </xf>
    <xf numFmtId="0" fontId="6" fillId="0" borderId="0" xfId="5" applyFont="1" applyFill="1" applyAlignment="1">
      <alignment vertical="center"/>
    </xf>
    <xf numFmtId="0" fontId="7" fillId="0" borderId="0" xfId="5" applyFont="1" applyFill="1" applyBorder="1" applyAlignment="1">
      <alignment horizontal="center" vertical="center"/>
    </xf>
    <xf numFmtId="0" fontId="8" fillId="0" borderId="0" xfId="5" applyFont="1" applyFill="1" applyAlignment="1">
      <alignment vertical="center"/>
    </xf>
    <xf numFmtId="44" fontId="6" fillId="0" borderId="1" xfId="4" applyFont="1" applyFill="1" applyBorder="1" applyAlignment="1">
      <alignment vertical="center"/>
    </xf>
    <xf numFmtId="49" fontId="6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vertical="center"/>
    </xf>
    <xf numFmtId="0" fontId="7" fillId="0" borderId="0" xfId="8" applyFont="1" applyFill="1" applyAlignment="1">
      <alignment vertical="center"/>
    </xf>
    <xf numFmtId="0" fontId="6" fillId="0" borderId="0" xfId="8" applyFont="1" applyFill="1" applyAlignment="1">
      <alignment horizontal="center" vertical="center"/>
    </xf>
    <xf numFmtId="0" fontId="6" fillId="0" borderId="0" xfId="8" applyFont="1" applyFill="1" applyBorder="1" applyAlignment="1">
      <alignment vertical="center"/>
    </xf>
    <xf numFmtId="0" fontId="8" fillId="0" borderId="0" xfId="8" applyFont="1" applyFill="1" applyAlignment="1">
      <alignment vertical="center"/>
    </xf>
    <xf numFmtId="44" fontId="6" fillId="0" borderId="1" xfId="3" applyFont="1" applyFill="1" applyBorder="1" applyAlignment="1">
      <alignment vertical="center"/>
    </xf>
    <xf numFmtId="0" fontId="6" fillId="0" borderId="0" xfId="8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44" fontId="6" fillId="0" borderId="0" xfId="3" applyFont="1" applyFill="1" applyBorder="1" applyAlignment="1">
      <alignment vertical="center"/>
    </xf>
    <xf numFmtId="0" fontId="6" fillId="0" borderId="0" xfId="8" applyNumberFormat="1" applyFont="1" applyFill="1" applyBorder="1" applyAlignment="1">
      <alignment horizontal="center" vertical="center"/>
    </xf>
    <xf numFmtId="0" fontId="6" fillId="0" borderId="0" xfId="8" applyNumberFormat="1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center" vertical="center"/>
    </xf>
    <xf numFmtId="0" fontId="6" fillId="0" borderId="0" xfId="11" applyNumberFormat="1" applyFont="1" applyFill="1"/>
    <xf numFmtId="0" fontId="6" fillId="0" borderId="0" xfId="11" applyFont="1" applyFill="1"/>
    <xf numFmtId="0" fontId="6" fillId="0" borderId="0" xfId="11" applyFont="1" applyFill="1" applyAlignment="1"/>
    <xf numFmtId="0" fontId="6" fillId="0" borderId="1" xfId="11" applyNumberFormat="1" applyFont="1" applyFill="1" applyBorder="1" applyAlignment="1">
      <alignment horizontal="center" vertical="center"/>
    </xf>
    <xf numFmtId="49" fontId="5" fillId="3" borderId="1" xfId="10" applyNumberFormat="1" applyFont="1" applyFill="1" applyBorder="1" applyAlignment="1">
      <alignment horizontal="center" vertical="center"/>
    </xf>
    <xf numFmtId="0" fontId="5" fillId="3" borderId="1" xfId="11" applyFont="1" applyFill="1" applyBorder="1" applyAlignment="1">
      <alignment horizontal="center" vertical="center" wrapText="1"/>
    </xf>
    <xf numFmtId="44" fontId="7" fillId="3" borderId="1" xfId="8" applyNumberFormat="1" applyFont="1" applyFill="1" applyBorder="1" applyAlignment="1">
      <alignment vertical="center"/>
    </xf>
    <xf numFmtId="44" fontId="7" fillId="3" borderId="1" xfId="3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0" fillId="4" borderId="0" xfId="0" applyFill="1"/>
    <xf numFmtId="44" fontId="13" fillId="0" borderId="1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3" fillId="0" borderId="0" xfId="0" applyFont="1" applyBorder="1"/>
    <xf numFmtId="0" fontId="17" fillId="0" borderId="0" xfId="0" applyFont="1" applyBorder="1"/>
    <xf numFmtId="49" fontId="19" fillId="0" borderId="0" xfId="5" applyNumberFormat="1" applyFont="1" applyFill="1" applyBorder="1" applyAlignment="1">
      <alignment vertical="center"/>
    </xf>
    <xf numFmtId="49" fontId="19" fillId="0" borderId="0" xfId="5" applyNumberFormat="1" applyFont="1" applyBorder="1" applyAlignment="1">
      <alignment horizontal="right" vertical="center"/>
    </xf>
    <xf numFmtId="44" fontId="19" fillId="5" borderId="6" xfId="4" applyFont="1" applyFill="1" applyBorder="1" applyAlignment="1">
      <alignment vertical="center"/>
    </xf>
    <xf numFmtId="44" fontId="19" fillId="6" borderId="1" xfId="5" applyNumberFormat="1" applyFont="1" applyFill="1" applyBorder="1" applyAlignment="1">
      <alignment horizontal="right" vertical="center"/>
    </xf>
    <xf numFmtId="49" fontId="19" fillId="6" borderId="3" xfId="5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/>
    </xf>
    <xf numFmtId="0" fontId="0" fillId="4" borderId="0" xfId="0" applyFill="1" applyBorder="1"/>
    <xf numFmtId="0" fontId="15" fillId="4" borderId="1" xfId="5" applyFont="1" applyFill="1" applyBorder="1" applyAlignment="1">
      <alignment horizontal="center" vertical="center"/>
    </xf>
    <xf numFmtId="44" fontId="15" fillId="0" borderId="1" xfId="3" applyFont="1" applyFill="1" applyBorder="1" applyAlignment="1">
      <alignment horizontal="center" vertical="center"/>
    </xf>
    <xf numFmtId="0" fontId="15" fillId="4" borderId="4" xfId="5" applyFont="1" applyFill="1" applyBorder="1" applyAlignment="1">
      <alignment horizontal="center" vertical="center"/>
    </xf>
    <xf numFmtId="0" fontId="18" fillId="4" borderId="1" xfId="11" applyFont="1" applyFill="1" applyBorder="1" applyAlignment="1">
      <alignment horizontal="left" vertical="center"/>
    </xf>
    <xf numFmtId="49" fontId="18" fillId="4" borderId="1" xfId="10" applyNumberFormat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/>
    </xf>
    <xf numFmtId="0" fontId="18" fillId="4" borderId="1" xfId="11" applyFont="1" applyFill="1" applyBorder="1" applyAlignment="1">
      <alignment vertical="center"/>
    </xf>
    <xf numFmtId="0" fontId="20" fillId="4" borderId="1" xfId="0" applyFont="1" applyFill="1" applyBorder="1"/>
    <xf numFmtId="0" fontId="18" fillId="4" borderId="1" xfId="9" applyNumberFormat="1" applyFont="1" applyFill="1" applyBorder="1" applyAlignment="1">
      <alignment horizontal="left" vertical="center"/>
    </xf>
    <xf numFmtId="0" fontId="18" fillId="0" borderId="1" xfId="5" applyFont="1" applyFill="1" applyBorder="1" applyAlignment="1">
      <alignment horizontal="left" vertical="center"/>
    </xf>
    <xf numFmtId="0" fontId="18" fillId="4" borderId="1" xfId="5" applyFont="1" applyFill="1" applyBorder="1" applyAlignment="1">
      <alignment horizontal="left" vertical="center"/>
    </xf>
    <xf numFmtId="0" fontId="18" fillId="0" borderId="1" xfId="9" applyNumberFormat="1" applyFont="1" applyBorder="1" applyAlignment="1">
      <alignment vertical="center" wrapText="1"/>
    </xf>
    <xf numFmtId="0" fontId="18" fillId="4" borderId="1" xfId="7" applyNumberFormat="1" applyFont="1" applyFill="1" applyBorder="1" applyAlignment="1">
      <alignment horizontal="left" vertical="center"/>
    </xf>
    <xf numFmtId="0" fontId="18" fillId="0" borderId="1" xfId="9" applyNumberFormat="1" applyFont="1" applyBorder="1" applyAlignment="1">
      <alignment vertical="center"/>
    </xf>
    <xf numFmtId="0" fontId="18" fillId="4" borderId="1" xfId="5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6" fillId="3" borderId="0" xfId="0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left" vertical="center"/>
    </xf>
    <xf numFmtId="0" fontId="18" fillId="4" borderId="0" xfId="11" applyFont="1" applyFill="1" applyBorder="1" applyAlignment="1">
      <alignment horizontal="left" vertical="center"/>
    </xf>
    <xf numFmtId="49" fontId="18" fillId="4" borderId="0" xfId="10" applyNumberFormat="1" applyFont="1" applyFill="1" applyBorder="1" applyAlignment="1">
      <alignment horizontal="left" vertical="center"/>
    </xf>
    <xf numFmtId="0" fontId="18" fillId="4" borderId="0" xfId="9" applyNumberFormat="1" applyFont="1" applyFill="1" applyBorder="1" applyAlignment="1">
      <alignment horizontal="left" vertical="center"/>
    </xf>
    <xf numFmtId="0" fontId="18" fillId="0" borderId="0" xfId="9" applyNumberFormat="1" applyFont="1" applyBorder="1" applyAlignment="1">
      <alignment vertical="center"/>
    </xf>
    <xf numFmtId="0" fontId="18" fillId="0" borderId="0" xfId="9" applyNumberFormat="1" applyFont="1" applyBorder="1" applyAlignment="1">
      <alignment vertical="center" wrapText="1"/>
    </xf>
    <xf numFmtId="0" fontId="18" fillId="4" borderId="0" xfId="5" applyFont="1" applyFill="1" applyBorder="1" applyAlignment="1">
      <alignment horizontal="left" vertical="center"/>
    </xf>
    <xf numFmtId="0" fontId="18" fillId="4" borderId="0" xfId="11" applyFont="1" applyFill="1" applyBorder="1" applyAlignment="1">
      <alignment vertical="center"/>
    </xf>
    <xf numFmtId="0" fontId="20" fillId="4" borderId="0" xfId="0" applyFont="1" applyFill="1" applyBorder="1" applyAlignment="1">
      <alignment horizontal="left"/>
    </xf>
    <xf numFmtId="0" fontId="18" fillId="4" borderId="0" xfId="5" applyNumberFormat="1" applyFont="1" applyFill="1" applyBorder="1" applyAlignment="1">
      <alignment horizontal="left" vertical="center"/>
    </xf>
    <xf numFmtId="0" fontId="18" fillId="4" borderId="0" xfId="7" applyNumberFormat="1" applyFont="1" applyFill="1" applyBorder="1" applyAlignment="1">
      <alignment horizontal="left" vertical="center"/>
    </xf>
    <xf numFmtId="0" fontId="20" fillId="4" borderId="0" xfId="0" applyFont="1" applyFill="1" applyBorder="1"/>
    <xf numFmtId="0" fontId="15" fillId="4" borderId="2" xfId="9" applyNumberFormat="1" applyFont="1" applyFill="1" applyBorder="1" applyAlignment="1">
      <alignment vertical="center"/>
    </xf>
    <xf numFmtId="0" fontId="21" fillId="0" borderId="2" xfId="9" applyNumberFormat="1" applyFont="1" applyBorder="1" applyAlignment="1">
      <alignment vertical="center"/>
    </xf>
    <xf numFmtId="0" fontId="21" fillId="0" borderId="2" xfId="9" applyNumberFormat="1" applyFont="1" applyBorder="1" applyAlignment="1">
      <alignment vertical="center" wrapText="1"/>
    </xf>
    <xf numFmtId="0" fontId="15" fillId="0" borderId="8" xfId="5" applyFont="1" applyFill="1" applyBorder="1" applyAlignment="1">
      <alignment horizontal="left" vertical="center"/>
    </xf>
    <xf numFmtId="0" fontId="15" fillId="0" borderId="1" xfId="5" applyFont="1" applyFill="1" applyBorder="1" applyAlignment="1">
      <alignment horizontal="left" vertical="center"/>
    </xf>
    <xf numFmtId="0" fontId="15" fillId="4" borderId="2" xfId="5" applyFont="1" applyFill="1" applyBorder="1" applyAlignment="1">
      <alignment horizontal="left" vertical="center"/>
    </xf>
    <xf numFmtId="0" fontId="15" fillId="0" borderId="2" xfId="9" applyNumberFormat="1" applyFont="1" applyFill="1" applyBorder="1" applyAlignment="1">
      <alignment horizontal="left" vertical="center"/>
    </xf>
    <xf numFmtId="0" fontId="15" fillId="0" borderId="1" xfId="9" applyNumberFormat="1" applyFont="1" applyFill="1" applyBorder="1" applyAlignment="1">
      <alignment horizontal="left" vertical="center"/>
    </xf>
    <xf numFmtId="0" fontId="15" fillId="0" borderId="2" xfId="7" applyNumberFormat="1" applyFont="1" applyFill="1" applyBorder="1" applyAlignment="1">
      <alignment vertical="center"/>
    </xf>
    <xf numFmtId="0" fontId="15" fillId="0" borderId="2" xfId="9" applyNumberFormat="1" applyFont="1" applyFill="1" applyBorder="1" applyAlignment="1">
      <alignment vertical="center"/>
    </xf>
    <xf numFmtId="44" fontId="15" fillId="0" borderId="1" xfId="3" applyNumberFormat="1" applyFont="1" applyBorder="1" applyAlignment="1">
      <alignment vertical="center"/>
    </xf>
    <xf numFmtId="0" fontId="7" fillId="3" borderId="2" xfId="8" applyNumberFormat="1" applyFont="1" applyFill="1" applyBorder="1" applyAlignment="1">
      <alignment horizontal="center" vertical="center"/>
    </xf>
    <xf numFmtId="0" fontId="7" fillId="3" borderId="3" xfId="8" applyNumberFormat="1" applyFont="1" applyFill="1" applyBorder="1" applyAlignment="1">
      <alignment horizontal="center" vertical="center"/>
    </xf>
    <xf numFmtId="0" fontId="5" fillId="3" borderId="4" xfId="8" applyFont="1" applyFill="1" applyBorder="1" applyAlignment="1">
      <alignment horizontal="center" vertical="center" wrapText="1"/>
    </xf>
    <xf numFmtId="0" fontId="5" fillId="3" borderId="6" xfId="8" applyFont="1" applyFill="1" applyBorder="1" applyAlignment="1">
      <alignment horizontal="center" vertical="center" wrapText="1"/>
    </xf>
    <xf numFmtId="0" fontId="5" fillId="3" borderId="5" xfId="8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3" borderId="1" xfId="8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center" vertical="center" wrapText="1"/>
    </xf>
    <xf numFmtId="0" fontId="5" fillId="3" borderId="1" xfId="8" applyFont="1" applyFill="1" applyBorder="1" applyAlignment="1">
      <alignment horizontal="center" vertical="center"/>
    </xf>
    <xf numFmtId="0" fontId="7" fillId="3" borderId="7" xfId="8" applyNumberFormat="1" applyFont="1" applyFill="1" applyBorder="1" applyAlignment="1">
      <alignment horizontal="center" vertical="center"/>
    </xf>
    <xf numFmtId="0" fontId="7" fillId="3" borderId="2" xfId="8" applyFont="1" applyFill="1" applyBorder="1" applyAlignment="1">
      <alignment horizontal="center" vertical="center"/>
    </xf>
    <xf numFmtId="0" fontId="7" fillId="3" borderId="3" xfId="8" applyFont="1" applyFill="1" applyBorder="1" applyAlignment="1">
      <alignment horizontal="center" vertical="center"/>
    </xf>
    <xf numFmtId="0" fontId="5" fillId="3" borderId="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3" borderId="1" xfId="5" applyFont="1" applyFill="1" applyBorder="1" applyAlignment="1">
      <alignment horizontal="center" vertical="center" wrapText="1"/>
    </xf>
    <xf numFmtId="0" fontId="7" fillId="0" borderId="0" xfId="11" applyNumberFormat="1" applyFont="1" applyFill="1" applyAlignment="1">
      <alignment horizontal="center"/>
    </xf>
    <xf numFmtId="0" fontId="14" fillId="0" borderId="0" xfId="0" applyFont="1" applyBorder="1" applyAlignment="1">
      <alignment horizontal="center"/>
    </xf>
    <xf numFmtId="49" fontId="15" fillId="0" borderId="2" xfId="9" applyNumberFormat="1" applyFont="1" applyBorder="1" applyAlignment="1">
      <alignment horizontal="left" vertical="center"/>
    </xf>
    <xf numFmtId="44" fontId="21" fillId="0" borderId="1" xfId="3" applyFont="1" applyFill="1" applyBorder="1" applyAlignment="1">
      <alignment vertical="center"/>
    </xf>
    <xf numFmtId="0" fontId="15" fillId="0" borderId="1" xfId="5" applyFont="1" applyFill="1" applyBorder="1" applyAlignment="1">
      <alignment horizontal="center" vertical="center"/>
    </xf>
    <xf numFmtId="44" fontId="15" fillId="0" borderId="4" xfId="3" applyFont="1" applyFill="1" applyBorder="1" applyAlignment="1">
      <alignment horizontal="center" vertical="center"/>
    </xf>
    <xf numFmtId="44" fontId="15" fillId="4" borderId="1" xfId="3" applyFont="1" applyFill="1" applyBorder="1" applyAlignment="1">
      <alignment horizontal="center" vertical="center"/>
    </xf>
    <xf numFmtId="0" fontId="22" fillId="0" borderId="2" xfId="11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/>
    </xf>
    <xf numFmtId="0" fontId="22" fillId="0" borderId="1" xfId="11" applyFont="1" applyFill="1" applyBorder="1" applyAlignment="1">
      <alignment horizontal="left" vertical="center"/>
    </xf>
    <xf numFmtId="49" fontId="22" fillId="0" borderId="2" xfId="10" applyNumberFormat="1" applyFont="1" applyFill="1" applyBorder="1" applyAlignment="1">
      <alignment horizontal="left" vertical="center"/>
    </xf>
    <xf numFmtId="49" fontId="22" fillId="0" borderId="1" xfId="10" applyNumberFormat="1" applyFont="1" applyFill="1" applyBorder="1" applyAlignment="1">
      <alignment horizontal="left" vertical="center"/>
    </xf>
    <xf numFmtId="0" fontId="22" fillId="0" borderId="6" xfId="11" applyFont="1" applyFill="1" applyBorder="1" applyAlignment="1">
      <alignment horizontal="left" vertical="center"/>
    </xf>
    <xf numFmtId="0" fontId="1" fillId="0" borderId="2" xfId="11" applyFont="1" applyFill="1" applyBorder="1" applyAlignment="1">
      <alignment horizontal="left" vertical="center" wrapText="1"/>
    </xf>
    <xf numFmtId="0" fontId="22" fillId="0" borderId="9" xfId="11" applyFont="1" applyFill="1" applyBorder="1" applyAlignment="1">
      <alignment horizontal="left" vertical="center"/>
    </xf>
    <xf numFmtId="166" fontId="22" fillId="0" borderId="1" xfId="5" applyNumberFormat="1" applyFont="1" applyFill="1" applyBorder="1" applyAlignment="1">
      <alignment vertical="center"/>
    </xf>
    <xf numFmtId="166" fontId="23" fillId="0" borderId="1" xfId="0" applyNumberFormat="1" applyFont="1" applyFill="1" applyBorder="1" applyAlignment="1"/>
    <xf numFmtId="166" fontId="23" fillId="0" borderId="1" xfId="0" applyNumberFormat="1" applyFont="1" applyFill="1" applyBorder="1" applyAlignment="1">
      <alignment vertical="center"/>
    </xf>
    <xf numFmtId="166" fontId="22" fillId="0" borderId="1" xfId="10" applyNumberFormat="1" applyFont="1" applyFill="1" applyBorder="1" applyAlignment="1">
      <alignment vertical="center"/>
    </xf>
    <xf numFmtId="166" fontId="22" fillId="0" borderId="6" xfId="10" applyNumberFormat="1" applyFont="1" applyFill="1" applyBorder="1" applyAlignment="1">
      <alignment vertical="center"/>
    </xf>
    <xf numFmtId="166" fontId="22" fillId="0" borderId="1" xfId="10" applyNumberFormat="1" applyFont="1" applyFill="1" applyBorder="1" applyAlignment="1">
      <alignment horizontal="right" vertical="center"/>
    </xf>
    <xf numFmtId="166" fontId="22" fillId="0" borderId="1" xfId="5" applyNumberFormat="1" applyFont="1" applyFill="1" applyBorder="1" applyAlignment="1">
      <alignment horizontal="right" vertical="center"/>
    </xf>
    <xf numFmtId="166" fontId="22" fillId="0" borderId="6" xfId="5" applyNumberFormat="1" applyFont="1" applyFill="1" applyBorder="1" applyAlignment="1">
      <alignment vertical="center"/>
    </xf>
    <xf numFmtId="166" fontId="7" fillId="3" borderId="1" xfId="11" applyNumberFormat="1" applyFont="1" applyFill="1" applyBorder="1" applyAlignment="1">
      <alignment vertical="center"/>
    </xf>
    <xf numFmtId="0" fontId="7" fillId="3" borderId="2" xfId="11" applyNumberFormat="1" applyFont="1" applyFill="1" applyBorder="1" applyAlignment="1">
      <alignment horizontal="center" vertical="center"/>
    </xf>
    <xf numFmtId="0" fontId="7" fillId="3" borderId="7" xfId="11" applyNumberFormat="1" applyFont="1" applyFill="1" applyBorder="1" applyAlignment="1">
      <alignment horizontal="center" vertical="center"/>
    </xf>
    <xf numFmtId="0" fontId="15" fillId="0" borderId="1" xfId="9" applyNumberFormat="1" applyFont="1" applyFill="1" applyBorder="1" applyAlignment="1">
      <alignment horizontal="left" vertical="center"/>
    </xf>
    <xf numFmtId="0" fontId="15" fillId="0" borderId="2" xfId="7" applyNumberFormat="1" applyFont="1" applyFill="1" applyBorder="1" applyAlignment="1">
      <alignment horizontal="left" vertical="center"/>
    </xf>
    <xf numFmtId="0" fontId="15" fillId="0" borderId="7" xfId="7" applyNumberFormat="1" applyFont="1" applyFill="1" applyBorder="1" applyAlignment="1">
      <alignment horizontal="left" vertical="center"/>
    </xf>
    <xf numFmtId="0" fontId="15" fillId="0" borderId="2" xfId="9" applyNumberFormat="1" applyFont="1" applyFill="1" applyBorder="1" applyAlignment="1">
      <alignment horizontal="left" vertical="center"/>
    </xf>
    <xf numFmtId="0" fontId="15" fillId="0" borderId="7" xfId="9" applyNumberFormat="1" applyFont="1" applyFill="1" applyBorder="1" applyAlignment="1">
      <alignment horizontal="left" vertical="center"/>
    </xf>
    <xf numFmtId="0" fontId="15" fillId="0" borderId="7" xfId="9" applyNumberFormat="1" applyFont="1" applyFill="1" applyBorder="1" applyAlignment="1">
      <alignment horizontal="left" vertical="center"/>
    </xf>
    <xf numFmtId="0" fontId="15" fillId="0" borderId="2" xfId="9" quotePrefix="1" applyNumberFormat="1" applyFont="1" applyFill="1" applyBorder="1" applyAlignment="1">
      <alignment horizontal="left" vertical="center"/>
    </xf>
    <xf numFmtId="0" fontId="15" fillId="0" borderId="2" xfId="5" applyFont="1" applyFill="1" applyBorder="1" applyAlignment="1">
      <alignment horizontal="left" vertical="center"/>
    </xf>
    <xf numFmtId="0" fontId="15" fillId="0" borderId="7" xfId="5" applyFont="1" applyFill="1" applyBorder="1" applyAlignment="1">
      <alignment horizontal="left" vertical="center"/>
    </xf>
    <xf numFmtId="0" fontId="15" fillId="0" borderId="10" xfId="5" applyFont="1" applyFill="1" applyBorder="1" applyAlignment="1">
      <alignment horizontal="left" vertical="center"/>
    </xf>
    <xf numFmtId="0" fontId="15" fillId="4" borderId="7" xfId="5" applyFont="1" applyFill="1" applyBorder="1" applyAlignment="1">
      <alignment horizontal="left" vertical="center"/>
    </xf>
    <xf numFmtId="0" fontId="15" fillId="4" borderId="2" xfId="5" applyFont="1" applyFill="1" applyBorder="1" applyAlignment="1">
      <alignment horizontal="left" vertical="center"/>
    </xf>
    <xf numFmtId="0" fontId="15" fillId="4" borderId="7" xfId="5" applyFont="1" applyFill="1" applyBorder="1" applyAlignment="1">
      <alignment horizontal="left" vertical="center"/>
    </xf>
  </cellXfs>
  <cellStyles count="12">
    <cellStyle name="Énfasis2" xfId="10" builtinId="33"/>
    <cellStyle name="Euro" xfId="1"/>
    <cellStyle name="Millares 2" xfId="2"/>
    <cellStyle name="Moneda" xfId="3" builtinId="4"/>
    <cellStyle name="Moneda 2" xfId="4"/>
    <cellStyle name="Normal" xfId="0" builtinId="0"/>
    <cellStyle name="Normal 2" xfId="5"/>
    <cellStyle name="Normal 3" xfId="6"/>
    <cellStyle name="Normal_jacki 031-029-021-022" xfId="7"/>
    <cellStyle name="Normal_jacki 031-029-021-022_PERSONAL_AMSA_2010(2)" xfId="8"/>
    <cellStyle name="Normal_jacki 031-029-021-022_PERSONAL_AMSA_2010(2) 2" xfId="9"/>
    <cellStyle name="Normal_jacki 031-029-021-022_POR DIVISIÓN FUNCIONAL JACKI3 28-05-2010 " xfId="11"/>
  </cellStyles>
  <dxfs count="0"/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8</xdr:col>
      <xdr:colOff>9525</xdr:colOff>
      <xdr:row>26</xdr:row>
      <xdr:rowOff>9525</xdr:rowOff>
    </xdr:to>
    <xdr:pic>
      <xdr:nvPicPr>
        <xdr:cNvPr id="37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0475" y="5286375"/>
          <a:ext cx="9525" cy="9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9525</xdr:rowOff>
    </xdr:to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9650" y="13125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9525</xdr:rowOff>
    </xdr:to>
    <xdr:pic>
      <xdr:nvPicPr>
        <xdr:cNvPr id="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25275" y="4533900"/>
          <a:ext cx="9525" cy="9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77" name="176 CuadroTexto"/>
        <xdr:cNvSpPr txBox="1"/>
      </xdr:nvSpPr>
      <xdr:spPr>
        <a:xfrm>
          <a:off x="2667000" y="26189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8" name="177 CuadroTexto"/>
        <xdr:cNvSpPr txBox="1"/>
      </xdr:nvSpPr>
      <xdr:spPr>
        <a:xfrm>
          <a:off x="1913283" y="7669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97" name="96 CuadroTexto"/>
        <xdr:cNvSpPr txBox="1"/>
      </xdr:nvSpPr>
      <xdr:spPr>
        <a:xfrm>
          <a:off x="350448" y="29698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4 CuadroTexto"/>
        <xdr:cNvSpPr txBox="1"/>
      </xdr:nvSpPr>
      <xdr:spPr>
        <a:xfrm>
          <a:off x="504825" y="44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6" name="5 CuadroTexto"/>
        <xdr:cNvSpPr txBox="1"/>
      </xdr:nvSpPr>
      <xdr:spPr>
        <a:xfrm>
          <a:off x="50482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7" name="6 CuadroTexto"/>
        <xdr:cNvSpPr txBox="1"/>
      </xdr:nvSpPr>
      <xdr:spPr>
        <a:xfrm>
          <a:off x="50482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504825" y="757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13" name="12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84731" cy="264560"/>
    <xdr:sp macro="" textlink="">
      <xdr:nvSpPr>
        <xdr:cNvPr id="14" name="13 CuadroTexto"/>
        <xdr:cNvSpPr txBox="1"/>
      </xdr:nvSpPr>
      <xdr:spPr>
        <a:xfrm>
          <a:off x="400050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" name="14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6" name="15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7" name="16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8" name="17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19" name="18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21" name="20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22" name="21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23" name="22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84731" cy="264560"/>
    <xdr:sp macro="" textlink="">
      <xdr:nvSpPr>
        <xdr:cNvPr id="24" name="23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84731" cy="264560"/>
    <xdr:sp macro="" textlink="">
      <xdr:nvSpPr>
        <xdr:cNvPr id="25" name="24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84731" cy="264560"/>
    <xdr:sp macro="" textlink="">
      <xdr:nvSpPr>
        <xdr:cNvPr id="26" name="25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84731" cy="264560"/>
    <xdr:sp macro="" textlink="">
      <xdr:nvSpPr>
        <xdr:cNvPr id="27" name="26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40005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29" name="28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30" name="29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31" name="30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32" name="31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3" name="32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184731" cy="264560"/>
    <xdr:sp macro="" textlink="">
      <xdr:nvSpPr>
        <xdr:cNvPr id="34" name="33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5" name="34 CuadroTexto"/>
        <xdr:cNvSpPr txBox="1"/>
      </xdr:nvSpPr>
      <xdr:spPr>
        <a:xfrm>
          <a:off x="2085975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6" name="35 CuadroTexto"/>
        <xdr:cNvSpPr txBox="1"/>
      </xdr:nvSpPr>
      <xdr:spPr>
        <a:xfrm>
          <a:off x="2085975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7" name="36 CuadroTexto"/>
        <xdr:cNvSpPr txBox="1"/>
      </xdr:nvSpPr>
      <xdr:spPr>
        <a:xfrm>
          <a:off x="2085975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" name="37 CuadroTexto"/>
        <xdr:cNvSpPr txBox="1"/>
      </xdr:nvSpPr>
      <xdr:spPr>
        <a:xfrm>
          <a:off x="2085975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39" name="38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0" name="39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1" name="40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41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3" name="42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44" name="43 CuadroTexto"/>
        <xdr:cNvSpPr txBox="1"/>
      </xdr:nvSpPr>
      <xdr:spPr>
        <a:xfrm>
          <a:off x="400050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45" name="44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46" name="45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7" name="46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8" name="47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9" name="48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0" name="49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51" name="50 CuadroTexto"/>
        <xdr:cNvSpPr txBox="1"/>
      </xdr:nvSpPr>
      <xdr:spPr>
        <a:xfrm>
          <a:off x="40005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184731" cy="264560"/>
    <xdr:sp macro="" textlink="">
      <xdr:nvSpPr>
        <xdr:cNvPr id="52" name="51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184731" cy="264560"/>
    <xdr:sp macro="" textlink="">
      <xdr:nvSpPr>
        <xdr:cNvPr id="53" name="52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4" name="53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5" name="54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6" name="55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57" name="56 CuadroTexto"/>
        <xdr:cNvSpPr txBox="1"/>
      </xdr:nvSpPr>
      <xdr:spPr>
        <a:xfrm>
          <a:off x="400050" y="9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8" name="57 CuadroTexto"/>
        <xdr:cNvSpPr txBox="1"/>
      </xdr:nvSpPr>
      <xdr:spPr>
        <a:xfrm>
          <a:off x="400050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59" name="58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0" name="59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1" name="60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62" name="61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63" name="62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64" name="63 CuadroTexto"/>
        <xdr:cNvSpPr txBox="1"/>
      </xdr:nvSpPr>
      <xdr:spPr>
        <a:xfrm>
          <a:off x="4000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65" name="64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66" name="65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67" name="66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68" name="67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69" name="68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70" name="69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71" name="70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72" name="71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73" name="72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74" name="73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75" name="74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76" name="75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77" name="76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78" name="77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79" name="78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80" name="79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81" name="80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82" name="81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83" name="82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4560"/>
    <xdr:sp macro="" textlink="">
      <xdr:nvSpPr>
        <xdr:cNvPr id="84" name="83 CuadroTexto"/>
        <xdr:cNvSpPr txBox="1"/>
      </xdr:nvSpPr>
      <xdr:spPr>
        <a:xfrm>
          <a:off x="400050" y="580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85" name="84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86" name="85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87" name="86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88" name="87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89" name="88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90" name="89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91" name="90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92" name="91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93" name="92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94" name="93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95" name="94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4560"/>
    <xdr:sp macro="" textlink="">
      <xdr:nvSpPr>
        <xdr:cNvPr id="96" name="95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98" name="97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99" name="98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100" name="99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101" name="100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102" name="101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103" name="102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4560"/>
    <xdr:sp macro="" textlink="">
      <xdr:nvSpPr>
        <xdr:cNvPr id="104" name="103 CuadroTexto"/>
        <xdr:cNvSpPr txBox="1"/>
      </xdr:nvSpPr>
      <xdr:spPr>
        <a:xfrm>
          <a:off x="400050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105" name="104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106" name="105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107" name="106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108" name="107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109" name="108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110" name="109 CuadroTexto"/>
        <xdr:cNvSpPr txBox="1"/>
      </xdr:nvSpPr>
      <xdr:spPr>
        <a:xfrm>
          <a:off x="4000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4560"/>
    <xdr:sp macro="" textlink="">
      <xdr:nvSpPr>
        <xdr:cNvPr id="111" name="110 CuadroTexto"/>
        <xdr:cNvSpPr txBox="1"/>
      </xdr:nvSpPr>
      <xdr:spPr>
        <a:xfrm>
          <a:off x="400050" y="580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12" name="111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13" name="112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14" name="113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15" name="114 CuadroTexto"/>
        <xdr:cNvSpPr txBox="1"/>
      </xdr:nvSpPr>
      <xdr:spPr>
        <a:xfrm>
          <a:off x="400050" y="220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116" name="115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117" name="116 CuadroTexto"/>
        <xdr:cNvSpPr txBox="1"/>
      </xdr:nvSpPr>
      <xdr:spPr>
        <a:xfrm>
          <a:off x="400050" y="260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</xdr:row>
      <xdr:rowOff>0</xdr:rowOff>
    </xdr:from>
    <xdr:to>
      <xdr:col>1</xdr:col>
      <xdr:colOff>2895600</xdr:colOff>
      <xdr:row>2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05275" y="45815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</xdr:row>
      <xdr:rowOff>0</xdr:rowOff>
    </xdr:from>
    <xdr:to>
      <xdr:col>1</xdr:col>
      <xdr:colOff>2895600</xdr:colOff>
      <xdr:row>5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19050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4095750" y="4781550"/>
          <a:ext cx="14859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95750" y="47053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</xdr:row>
      <xdr:rowOff>0</xdr:rowOff>
    </xdr:from>
    <xdr:to>
      <xdr:col>1</xdr:col>
      <xdr:colOff>2895600</xdr:colOff>
      <xdr:row>5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190500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5686425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19050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19050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26</xdr:row>
      <xdr:rowOff>0</xdr:rowOff>
    </xdr:from>
    <xdr:to>
      <xdr:col>1</xdr:col>
      <xdr:colOff>2895600</xdr:colOff>
      <xdr:row>27</xdr:row>
      <xdr:rowOff>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4095750" y="55816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26</xdr:row>
      <xdr:rowOff>0</xdr:rowOff>
    </xdr:from>
    <xdr:to>
      <xdr:col>1</xdr:col>
      <xdr:colOff>2895600</xdr:colOff>
      <xdr:row>27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105275" y="55816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152400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24300" y="5381625"/>
          <a:ext cx="1657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1228725</xdr:colOff>
      <xdr:row>25</xdr:row>
      <xdr:rowOff>0</xdr:rowOff>
    </xdr:from>
    <xdr:to>
      <xdr:col>1</xdr:col>
      <xdr:colOff>2895600</xdr:colOff>
      <xdr:row>26</xdr:row>
      <xdr:rowOff>142875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914775" y="5381625"/>
          <a:ext cx="16668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4095750" y="8658225"/>
          <a:ext cx="1485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105275" y="8658225"/>
          <a:ext cx="1476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36</xdr:row>
      <xdr:rowOff>0</xdr:rowOff>
    </xdr:from>
    <xdr:to>
      <xdr:col>1</xdr:col>
      <xdr:colOff>2390775</xdr:colOff>
      <xdr:row>37</xdr:row>
      <xdr:rowOff>161925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152775" y="9048750"/>
          <a:ext cx="19240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2686050</xdr:colOff>
      <xdr:row>37</xdr:row>
      <xdr:rowOff>152400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190625" y="9096375"/>
          <a:ext cx="26860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924300" y="15982950"/>
          <a:ext cx="1657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686425" y="2026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224118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686425" y="1295400"/>
          <a:ext cx="76200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751355</xdr:colOff>
      <xdr:row>2</xdr:row>
      <xdr:rowOff>224118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1295400"/>
          <a:ext cx="751355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142875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142875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152400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590675" y="33718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152400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52425" y="337185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771650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751355</xdr:colOff>
      <xdr:row>23</xdr:row>
      <xdr:rowOff>152400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751355</xdr:colOff>
      <xdr:row>23</xdr:row>
      <xdr:rowOff>152400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764241</xdr:colOff>
      <xdr:row>23</xdr:row>
      <xdr:rowOff>161925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52425" y="4181475"/>
          <a:ext cx="76424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2162174</xdr:colOff>
      <xdr:row>37</xdr:row>
      <xdr:rowOff>9525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1762125" y="11477625"/>
          <a:ext cx="216217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9525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771650" y="114776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171450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590675" y="1127760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771650" y="63817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9525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1590675" y="71628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2124074</xdr:colOff>
      <xdr:row>14</xdr:row>
      <xdr:rowOff>152401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590675" y="35814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171450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161925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590675" y="112776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171450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38099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1762125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38099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771650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38099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38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352425" y="1855470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38099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38099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59067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176212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771650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57151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1590675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57151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1762125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57151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771650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1800224</xdr:colOff>
      <xdr:row>117</xdr:row>
      <xdr:rowOff>0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590675" y="895445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1800224</xdr:colOff>
      <xdr:row>117</xdr:row>
      <xdr:rowOff>0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1762125" y="895445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19050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116776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36</xdr:row>
      <xdr:rowOff>0</xdr:rowOff>
    </xdr:from>
    <xdr:to>
      <xdr:col>1</xdr:col>
      <xdr:colOff>2200275</xdr:colOff>
      <xdr:row>37</xdr:row>
      <xdr:rowOff>19050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2743200" y="11677650"/>
          <a:ext cx="21431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36</xdr:row>
      <xdr:rowOff>0</xdr:rowOff>
    </xdr:from>
    <xdr:to>
      <xdr:col>1</xdr:col>
      <xdr:colOff>2352675</xdr:colOff>
      <xdr:row>36</xdr:row>
      <xdr:rowOff>104775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219575" y="11791950"/>
          <a:ext cx="819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2152649</xdr:colOff>
      <xdr:row>116</xdr:row>
      <xdr:rowOff>0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1590675" y="793813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2152649</xdr:colOff>
      <xdr:row>116</xdr:row>
      <xdr:rowOff>0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1762125" y="793813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2152649</xdr:colOff>
      <xdr:row>116</xdr:row>
      <xdr:rowOff>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771650" y="793813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2152649</xdr:colOff>
      <xdr:row>76</xdr:row>
      <xdr:rowOff>38100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2152649</xdr:colOff>
      <xdr:row>79</xdr:row>
      <xdr:rowOff>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440245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92</xdr:row>
      <xdr:rowOff>38101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1680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33175575"/>
          <a:ext cx="2152649" cy="20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690467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111</xdr:row>
      <xdr:rowOff>38100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38101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111</xdr:row>
      <xdr:rowOff>38100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2152649</xdr:colOff>
      <xdr:row>94</xdr:row>
      <xdr:rowOff>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590675" y="605504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2152649</xdr:colOff>
      <xdr:row>108</xdr:row>
      <xdr:rowOff>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590675" y="64150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171450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590675" y="1127760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171450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152400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581150" y="112776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161926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590675" y="3581400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19051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762125" y="65817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28</xdr:row>
      <xdr:rowOff>190499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762125" y="6505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2124074</xdr:colOff>
      <xdr:row>14</xdr:row>
      <xdr:rowOff>161926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590675" y="358140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1638300</xdr:colOff>
      <xdr:row>13</xdr:row>
      <xdr:rowOff>19050</xdr:rowOff>
    </xdr:from>
    <xdr:to>
      <xdr:col>2</xdr:col>
      <xdr:colOff>571499</xdr:colOff>
      <xdr:row>14</xdr:row>
      <xdr:rowOff>171451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990725" y="262890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752475</xdr:colOff>
      <xdr:row>13</xdr:row>
      <xdr:rowOff>19050</xdr:rowOff>
    </xdr:from>
    <xdr:to>
      <xdr:col>1</xdr:col>
      <xdr:colOff>2876549</xdr:colOff>
      <xdr:row>14</xdr:row>
      <xdr:rowOff>180976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04900" y="26289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2152649</xdr:colOff>
      <xdr:row>8</xdr:row>
      <xdr:rowOff>161925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17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686425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161925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152400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161925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15</xdr:row>
      <xdr:rowOff>190500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15</xdr:row>
      <xdr:rowOff>190500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2152649</xdr:colOff>
      <xdr:row>8</xdr:row>
      <xdr:rowOff>161925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161925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152400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2124074</xdr:colOff>
      <xdr:row>8</xdr:row>
      <xdr:rowOff>161925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2152649</xdr:colOff>
      <xdr:row>63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1762125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2152649</xdr:colOff>
      <xdr:row>63</xdr:row>
      <xdr:rowOff>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771650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s-GT"/>
            <a:t>T</a:t>
          </a:r>
        </a:p>
      </xdr:txBody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4</xdr:col>
      <xdr:colOff>9524</xdr:colOff>
      <xdr:row>118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76200</xdr:colOff>
      <xdr:row>114</xdr:row>
      <xdr:rowOff>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751355</xdr:colOff>
      <xdr:row>114</xdr:row>
      <xdr:rowOff>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52425" y="79181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2124074</xdr:colOff>
      <xdr:row>118</xdr:row>
      <xdr:rowOff>161925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2124074</xdr:colOff>
      <xdr:row>118</xdr:row>
      <xdr:rowOff>161925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4</xdr:col>
      <xdr:colOff>9524</xdr:colOff>
      <xdr:row>118</xdr:row>
      <xdr:rowOff>161925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2124074</xdr:colOff>
      <xdr:row>118</xdr:row>
      <xdr:rowOff>161925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2124074</xdr:colOff>
      <xdr:row>118</xdr:row>
      <xdr:rowOff>161925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4</xdr:col>
      <xdr:colOff>9524</xdr:colOff>
      <xdr:row>118</xdr:row>
      <xdr:rowOff>161925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2124074</xdr:colOff>
      <xdr:row>118</xdr:row>
      <xdr:rowOff>161925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2124074</xdr:colOff>
      <xdr:row>118</xdr:row>
      <xdr:rowOff>161925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2124074</xdr:colOff>
      <xdr:row>76</xdr:row>
      <xdr:rowOff>38100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47900" y="366141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2375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751355</xdr:colOff>
      <xdr:row>114</xdr:row>
      <xdr:rowOff>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52425" y="79181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38099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1762125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38099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771650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38099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38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352425" y="1855470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38099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38099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2152649</xdr:colOff>
      <xdr:row>76</xdr:row>
      <xdr:rowOff>38100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92</xdr:row>
      <xdr:rowOff>38101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111</xdr:row>
      <xdr:rowOff>38100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38101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111</xdr:row>
      <xdr:rowOff>38100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111</xdr:row>
      <xdr:rowOff>38100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38101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111</xdr:row>
      <xdr:rowOff>38100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38101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111</xdr:row>
      <xdr:rowOff>38100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2152649</xdr:colOff>
      <xdr:row>110</xdr:row>
      <xdr:rowOff>38101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38101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111</xdr:row>
      <xdr:rowOff>38100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38101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2114550</xdr:colOff>
      <xdr:row>60</xdr:row>
      <xdr:rowOff>142875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352425" y="32289750"/>
          <a:ext cx="2114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19050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19050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19050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8134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754716</xdr:colOff>
      <xdr:row>75</xdr:row>
      <xdr:rowOff>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352425" y="43824525"/>
          <a:ext cx="754716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52425" y="510540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142875</xdr:rowOff>
    </xdr:from>
    <xdr:to>
      <xdr:col>1</xdr:col>
      <xdr:colOff>751355</xdr:colOff>
      <xdr:row>89</xdr:row>
      <xdr:rowOff>142875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352425" y="50996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70</xdr:row>
      <xdr:rowOff>180974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52425" y="49891950"/>
          <a:ext cx="751355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1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0</xdr:rowOff>
    </xdr:to>
    <xdr:sp macro="" textlink="">
      <xdr:nvSpPr>
        <xdr:cNvPr id="615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0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751355</xdr:colOff>
      <xdr:row>111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751355</xdr:colOff>
      <xdr:row>111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751355</xdr:colOff>
      <xdr:row>111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352425" y="78581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758639</xdr:colOff>
      <xdr:row>116</xdr:row>
      <xdr:rowOff>0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352425" y="79438500"/>
          <a:ext cx="7586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745191</xdr:colOff>
      <xdr:row>109</xdr:row>
      <xdr:rowOff>133350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352425" y="77924025"/>
          <a:ext cx="745191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751355</xdr:colOff>
      <xdr:row>116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751355</xdr:colOff>
      <xdr:row>116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751355</xdr:colOff>
      <xdr:row>116</xdr:row>
      <xdr:rowOff>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751355</xdr:colOff>
      <xdr:row>116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751355</xdr:colOff>
      <xdr:row>116</xdr:row>
      <xdr:rowOff>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751355</xdr:colOff>
      <xdr:row>116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751355</xdr:colOff>
      <xdr:row>116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751355</xdr:colOff>
      <xdr:row>116</xdr:row>
      <xdr:rowOff>0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104775</xdr:rowOff>
    </xdr:from>
    <xdr:to>
      <xdr:col>2</xdr:col>
      <xdr:colOff>742950</xdr:colOff>
      <xdr:row>77</xdr:row>
      <xdr:rowOff>104775</xdr:rowOff>
    </xdr:to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7124700" y="22336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751355</xdr:colOff>
      <xdr:row>113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6905625" y="24326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123825</xdr:rowOff>
    </xdr:from>
    <xdr:to>
      <xdr:col>2</xdr:col>
      <xdr:colOff>751355</xdr:colOff>
      <xdr:row>113</xdr:row>
      <xdr:rowOff>123825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7800975" y="24450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123825</xdr:rowOff>
    </xdr:from>
    <xdr:to>
      <xdr:col>2</xdr:col>
      <xdr:colOff>751355</xdr:colOff>
      <xdr:row>107</xdr:row>
      <xdr:rowOff>123825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7686675" y="23307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730064</xdr:colOff>
      <xdr:row>14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52425" y="3400425"/>
          <a:ext cx="7300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52425" y="3371850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6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47625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52425" y="33718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2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82364</xdr:colOff>
      <xdr:row>23</xdr:row>
      <xdr:rowOff>161925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649941</xdr:colOff>
      <xdr:row>29</xdr:row>
      <xdr:rowOff>171451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352425" y="6581775"/>
          <a:ext cx="649941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82364</xdr:colOff>
      <xdr:row>23</xdr:row>
      <xdr:rowOff>161925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644339</xdr:colOff>
      <xdr:row>29</xdr:row>
      <xdr:rowOff>19051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644339</xdr:colOff>
      <xdr:row>29</xdr:row>
      <xdr:rowOff>19051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745191</xdr:colOff>
      <xdr:row>90</xdr:row>
      <xdr:rowOff>133350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52425" y="58874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745191</xdr:colOff>
      <xdr:row>107</xdr:row>
      <xdr:rowOff>133350</xdr:rowOff>
    </xdr:to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352425" y="6837045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745191</xdr:colOff>
      <xdr:row>78</xdr:row>
      <xdr:rowOff>133350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52425" y="4937760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745191</xdr:colOff>
      <xdr:row>45</xdr:row>
      <xdr:rowOff>133350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352425" y="397478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745191</xdr:colOff>
      <xdr:row>49</xdr:row>
      <xdr:rowOff>133350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52425" y="30299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745191</xdr:colOff>
      <xdr:row>36</xdr:row>
      <xdr:rowOff>133350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352425" y="1100137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323850</xdr:colOff>
      <xdr:row>22</xdr:row>
      <xdr:rowOff>152400</xdr:rowOff>
    </xdr:from>
    <xdr:to>
      <xdr:col>1</xdr:col>
      <xdr:colOff>704850</xdr:colOff>
      <xdr:row>24</xdr:row>
      <xdr:rowOff>114300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323850" y="5429250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0</xdr:rowOff>
    </xdr:from>
    <xdr:to>
      <xdr:col>1</xdr:col>
      <xdr:colOff>714375</xdr:colOff>
      <xdr:row>25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333375" y="44100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37</xdr:row>
      <xdr:rowOff>0</xdr:rowOff>
    </xdr:from>
    <xdr:to>
      <xdr:col>1</xdr:col>
      <xdr:colOff>714375</xdr:colOff>
      <xdr:row>38</xdr:row>
      <xdr:rowOff>161925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37</xdr:row>
      <xdr:rowOff>0</xdr:rowOff>
    </xdr:from>
    <xdr:to>
      <xdr:col>1</xdr:col>
      <xdr:colOff>714375</xdr:colOff>
      <xdr:row>38</xdr:row>
      <xdr:rowOff>161925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0</xdr:rowOff>
    </xdr:from>
    <xdr:to>
      <xdr:col>1</xdr:col>
      <xdr:colOff>714375</xdr:colOff>
      <xdr:row>27</xdr:row>
      <xdr:rowOff>161926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0</xdr:rowOff>
    </xdr:from>
    <xdr:to>
      <xdr:col>1</xdr:col>
      <xdr:colOff>714375</xdr:colOff>
      <xdr:row>27</xdr:row>
      <xdr:rowOff>161926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31</xdr:row>
      <xdr:rowOff>28575</xdr:rowOff>
    </xdr:from>
    <xdr:to>
      <xdr:col>1</xdr:col>
      <xdr:colOff>714375</xdr:colOff>
      <xdr:row>33</xdr:row>
      <xdr:rowOff>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31</xdr:row>
      <xdr:rowOff>28575</xdr:rowOff>
    </xdr:from>
    <xdr:to>
      <xdr:col>1</xdr:col>
      <xdr:colOff>714375</xdr:colOff>
      <xdr:row>33</xdr:row>
      <xdr:rowOff>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0</xdr:rowOff>
    </xdr:from>
    <xdr:to>
      <xdr:col>1</xdr:col>
      <xdr:colOff>714375</xdr:colOff>
      <xdr:row>30</xdr:row>
      <xdr:rowOff>180976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333375" y="658177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26</xdr:row>
      <xdr:rowOff>0</xdr:rowOff>
    </xdr:from>
    <xdr:to>
      <xdr:col>1</xdr:col>
      <xdr:colOff>666750</xdr:colOff>
      <xdr:row>27</xdr:row>
      <xdr:rowOff>152401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85750" y="53340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28575</xdr:rowOff>
    </xdr:from>
    <xdr:to>
      <xdr:col>1</xdr:col>
      <xdr:colOff>714375</xdr:colOff>
      <xdr:row>28</xdr:row>
      <xdr:rowOff>1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333375" y="54102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0</xdr:rowOff>
    </xdr:from>
    <xdr:to>
      <xdr:col>1</xdr:col>
      <xdr:colOff>714375</xdr:colOff>
      <xdr:row>30</xdr:row>
      <xdr:rowOff>171450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333375" y="73818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190500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876299</xdr:colOff>
      <xdr:row>110</xdr:row>
      <xdr:rowOff>38100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5686425" y="77504925"/>
          <a:ext cx="87629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76200</xdr:colOff>
      <xdr:row>114</xdr:row>
      <xdr:rowOff>0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866775</xdr:colOff>
      <xdr:row>115</xdr:row>
      <xdr:rowOff>133350</xdr:rowOff>
    </xdr:to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107</xdr:row>
      <xdr:rowOff>0</xdr:rowOff>
    </xdr:from>
    <xdr:to>
      <xdr:col>1</xdr:col>
      <xdr:colOff>2895600</xdr:colOff>
      <xdr:row>108</xdr:row>
      <xdr:rowOff>152400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109</xdr:row>
      <xdr:rowOff>0</xdr:rowOff>
    </xdr:from>
    <xdr:to>
      <xdr:col>1</xdr:col>
      <xdr:colOff>2895600</xdr:colOff>
      <xdr:row>110</xdr:row>
      <xdr:rowOff>152400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83</xdr:row>
      <xdr:rowOff>0</xdr:rowOff>
    </xdr:from>
    <xdr:to>
      <xdr:col>1</xdr:col>
      <xdr:colOff>2895600</xdr:colOff>
      <xdr:row>84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866775</xdr:colOff>
      <xdr:row>109</xdr:row>
      <xdr:rowOff>133350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109</xdr:row>
      <xdr:rowOff>0</xdr:rowOff>
    </xdr:from>
    <xdr:to>
      <xdr:col>1</xdr:col>
      <xdr:colOff>2895600</xdr:colOff>
      <xdr:row>110</xdr:row>
      <xdr:rowOff>152400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866775</xdr:colOff>
      <xdr:row>107</xdr:row>
      <xdr:rowOff>133350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107</xdr:row>
      <xdr:rowOff>0</xdr:rowOff>
    </xdr:from>
    <xdr:to>
      <xdr:col>1</xdr:col>
      <xdr:colOff>2895600</xdr:colOff>
      <xdr:row>108</xdr:row>
      <xdr:rowOff>152400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6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7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9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107</xdr:row>
      <xdr:rowOff>0</xdr:rowOff>
    </xdr:from>
    <xdr:to>
      <xdr:col>1</xdr:col>
      <xdr:colOff>2895600</xdr:colOff>
      <xdr:row>108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76200</xdr:colOff>
      <xdr:row>108</xdr:row>
      <xdr:rowOff>0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109</xdr:row>
      <xdr:rowOff>0</xdr:rowOff>
    </xdr:from>
    <xdr:to>
      <xdr:col>1</xdr:col>
      <xdr:colOff>2895600</xdr:colOff>
      <xdr:row>110</xdr:row>
      <xdr:rowOff>152400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109</xdr:row>
      <xdr:rowOff>0</xdr:rowOff>
    </xdr:from>
    <xdr:to>
      <xdr:col>1</xdr:col>
      <xdr:colOff>2895600</xdr:colOff>
      <xdr:row>110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76200</xdr:colOff>
      <xdr:row>110</xdr:row>
      <xdr:rowOff>0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83</xdr:row>
      <xdr:rowOff>0</xdr:rowOff>
    </xdr:from>
    <xdr:to>
      <xdr:col>1</xdr:col>
      <xdr:colOff>2895600</xdr:colOff>
      <xdr:row>84</xdr:row>
      <xdr:rowOff>152400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115</xdr:row>
      <xdr:rowOff>0</xdr:rowOff>
    </xdr:from>
    <xdr:to>
      <xdr:col>1</xdr:col>
      <xdr:colOff>2895600</xdr:colOff>
      <xdr:row>116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762125" y="25974675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76200</xdr:colOff>
      <xdr:row>116</xdr:row>
      <xdr:rowOff>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</xdr:row>
      <xdr:rowOff>0</xdr:rowOff>
    </xdr:from>
    <xdr:to>
      <xdr:col>1</xdr:col>
      <xdr:colOff>57150</xdr:colOff>
      <xdr:row>13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12</xdr:row>
      <xdr:rowOff>0</xdr:rowOff>
    </xdr:from>
    <xdr:to>
      <xdr:col>1</xdr:col>
      <xdr:colOff>76200</xdr:colOff>
      <xdr:row>13</xdr:row>
      <xdr:rowOff>0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11</xdr:row>
      <xdr:rowOff>190500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</xdr:row>
      <xdr:rowOff>0</xdr:rowOff>
    </xdr:from>
    <xdr:to>
      <xdr:col>1</xdr:col>
      <xdr:colOff>57150</xdr:colOff>
      <xdr:row>13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12</xdr:row>
      <xdr:rowOff>0</xdr:rowOff>
    </xdr:from>
    <xdr:to>
      <xdr:col>1</xdr:col>
      <xdr:colOff>76200</xdr:colOff>
      <xdr:row>13</xdr:row>
      <xdr:rowOff>0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11</xdr:row>
      <xdr:rowOff>190500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</xdr:row>
      <xdr:rowOff>0</xdr:rowOff>
    </xdr:from>
    <xdr:to>
      <xdr:col>1</xdr:col>
      <xdr:colOff>57150</xdr:colOff>
      <xdr:row>13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11</xdr:row>
      <xdr:rowOff>190500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41</xdr:row>
      <xdr:rowOff>0</xdr:rowOff>
    </xdr:from>
    <xdr:to>
      <xdr:col>1</xdr:col>
      <xdr:colOff>66675</xdr:colOff>
      <xdr:row>42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41</xdr:row>
      <xdr:rowOff>0</xdr:rowOff>
    </xdr:from>
    <xdr:to>
      <xdr:col>1</xdr:col>
      <xdr:colOff>76200</xdr:colOff>
      <xdr:row>42</xdr:row>
      <xdr:rowOff>0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695325</xdr:colOff>
      <xdr:row>15</xdr:row>
      <xdr:rowOff>190500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7324725" y="27432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695325</xdr:colOff>
      <xdr:row>41</xdr:row>
      <xdr:rowOff>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695325</xdr:colOff>
      <xdr:row>41</xdr:row>
      <xdr:rowOff>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695325</xdr:colOff>
      <xdr:row>45</xdr:row>
      <xdr:rowOff>0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57150</xdr:colOff>
      <xdr:row>63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62</xdr:row>
      <xdr:rowOff>0</xdr:rowOff>
    </xdr:from>
    <xdr:to>
      <xdr:col>1</xdr:col>
      <xdr:colOff>76200</xdr:colOff>
      <xdr:row>63</xdr:row>
      <xdr:rowOff>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57150</xdr:colOff>
      <xdr:row>63</xdr:row>
      <xdr:rowOff>9525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43</xdr:row>
      <xdr:rowOff>0</xdr:rowOff>
    </xdr:from>
    <xdr:to>
      <xdr:col>1</xdr:col>
      <xdr:colOff>1590675</xdr:colOff>
      <xdr:row>45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4381500" y="7143750"/>
          <a:ext cx="1533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20</xdr:row>
      <xdr:rowOff>0</xdr:rowOff>
    </xdr:from>
    <xdr:to>
      <xdr:col>1</xdr:col>
      <xdr:colOff>1590675</xdr:colOff>
      <xdr:row>20</xdr:row>
      <xdr:rowOff>104775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857875" y="3143250"/>
          <a:ext cx="57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57150</xdr:colOff>
      <xdr:row>114</xdr:row>
      <xdr:rowOff>190500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114</xdr:row>
      <xdr:rowOff>0</xdr:rowOff>
    </xdr:from>
    <xdr:to>
      <xdr:col>1</xdr:col>
      <xdr:colOff>76200</xdr:colOff>
      <xdr:row>114</xdr:row>
      <xdr:rowOff>190500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695325</xdr:colOff>
      <xdr:row>114</xdr:row>
      <xdr:rowOff>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7324725" y="25431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695325</xdr:colOff>
      <xdr:row>27</xdr:row>
      <xdr:rowOff>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7324725" y="45434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46</xdr:row>
      <xdr:rowOff>0</xdr:rowOff>
    </xdr:from>
    <xdr:to>
      <xdr:col>1</xdr:col>
      <xdr:colOff>57150</xdr:colOff>
      <xdr:row>47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46</xdr:row>
      <xdr:rowOff>0</xdr:rowOff>
    </xdr:from>
    <xdr:to>
      <xdr:col>1</xdr:col>
      <xdr:colOff>76200</xdr:colOff>
      <xdr:row>47</xdr:row>
      <xdr:rowOff>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695325</xdr:colOff>
      <xdr:row>85</xdr:row>
      <xdr:rowOff>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7324725" y="22745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695325</xdr:colOff>
      <xdr:row>45</xdr:row>
      <xdr:rowOff>0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57150</xdr:colOff>
      <xdr:row>114</xdr:row>
      <xdr:rowOff>190500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114</xdr:row>
      <xdr:rowOff>0</xdr:rowOff>
    </xdr:from>
    <xdr:to>
      <xdr:col>1</xdr:col>
      <xdr:colOff>76200</xdr:colOff>
      <xdr:row>114</xdr:row>
      <xdr:rowOff>190500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695325</xdr:colOff>
      <xdr:row>114</xdr:row>
      <xdr:rowOff>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57150</xdr:colOff>
      <xdr:row>114</xdr:row>
      <xdr:rowOff>190500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114</xdr:row>
      <xdr:rowOff>0</xdr:rowOff>
    </xdr:from>
    <xdr:to>
      <xdr:col>1</xdr:col>
      <xdr:colOff>76200</xdr:colOff>
      <xdr:row>114</xdr:row>
      <xdr:rowOff>190500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695325</xdr:colOff>
      <xdr:row>114</xdr:row>
      <xdr:rowOff>0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57150</xdr:colOff>
      <xdr:row>114</xdr:row>
      <xdr:rowOff>190500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114</xdr:row>
      <xdr:rowOff>0</xdr:rowOff>
    </xdr:from>
    <xdr:to>
      <xdr:col>1</xdr:col>
      <xdr:colOff>76200</xdr:colOff>
      <xdr:row>114</xdr:row>
      <xdr:rowOff>190500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695325</xdr:colOff>
      <xdr:row>114</xdr:row>
      <xdr:rowOff>0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57150</xdr:colOff>
      <xdr:row>114</xdr:row>
      <xdr:rowOff>190500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114</xdr:row>
      <xdr:rowOff>0</xdr:rowOff>
    </xdr:from>
    <xdr:to>
      <xdr:col>1</xdr:col>
      <xdr:colOff>76200</xdr:colOff>
      <xdr:row>114</xdr:row>
      <xdr:rowOff>190500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695325</xdr:colOff>
      <xdr:row>114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11</xdr:row>
      <xdr:rowOff>190500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695325</xdr:colOff>
      <xdr:row>11</xdr:row>
      <xdr:rowOff>190500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3181350</xdr:colOff>
      <xdr:row>11</xdr:row>
      <xdr:rowOff>38100</xdr:rowOff>
    </xdr:from>
    <xdr:to>
      <xdr:col>2</xdr:col>
      <xdr:colOff>685800</xdr:colOff>
      <xdr:row>12</xdr:row>
      <xdr:rowOff>28575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3533775" y="3600450"/>
          <a:ext cx="695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190500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695325</xdr:colOff>
      <xdr:row>31</xdr:row>
      <xdr:rowOff>9525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7324725" y="4943475"/>
          <a:ext cx="6953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695325</xdr:colOff>
      <xdr:row>30</xdr:row>
      <xdr:rowOff>190500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7324725" y="49434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57150</xdr:colOff>
      <xdr:row>71</xdr:row>
      <xdr:rowOff>0</xdr:rowOff>
    </xdr:to>
    <xdr:sp macro="" textlink="">
      <xdr:nvSpPr>
        <xdr:cNvPr id="1470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76200</xdr:colOff>
      <xdr:row>71</xdr:row>
      <xdr:rowOff>0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4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5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9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2152649</xdr:colOff>
      <xdr:row>78</xdr:row>
      <xdr:rowOff>0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352425" y="15563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2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3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4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5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745191</xdr:colOff>
      <xdr:row>77</xdr:row>
      <xdr:rowOff>133350</xdr:rowOff>
    </xdr:to>
    <xdr:sp macro="" textlink="">
      <xdr:nvSpPr>
        <xdr:cNvPr id="1487" name="Text Box 3"/>
        <xdr:cNvSpPr txBox="1">
          <a:spLocks noChangeArrowheads="1"/>
        </xdr:cNvSpPr>
      </xdr:nvSpPr>
      <xdr:spPr bwMode="auto">
        <a:xfrm>
          <a:off x="352425" y="15563850"/>
          <a:ext cx="74519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88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2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8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1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4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6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3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152400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152400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41</xdr:row>
      <xdr:rowOff>28575</xdr:rowOff>
    </xdr:from>
    <xdr:to>
      <xdr:col>1</xdr:col>
      <xdr:colOff>2133599</xdr:colOff>
      <xdr:row>42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4429125" y="93059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4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6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44</xdr:row>
      <xdr:rowOff>0</xdr:rowOff>
    </xdr:from>
    <xdr:to>
      <xdr:col>3</xdr:col>
      <xdr:colOff>57150</xdr:colOff>
      <xdr:row>46</xdr:row>
      <xdr:rowOff>0</xdr:rowOff>
    </xdr:to>
    <xdr:sp macro="" textlink="">
      <xdr:nvSpPr>
        <xdr:cNvPr id="1537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44</xdr:row>
      <xdr:rowOff>0</xdr:rowOff>
    </xdr:from>
    <xdr:to>
      <xdr:col>3</xdr:col>
      <xdr:colOff>76200</xdr:colOff>
      <xdr:row>46</xdr:row>
      <xdr:rowOff>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44</xdr:row>
      <xdr:rowOff>0</xdr:rowOff>
    </xdr:from>
    <xdr:to>
      <xdr:col>3</xdr:col>
      <xdr:colOff>57150</xdr:colOff>
      <xdr:row>46</xdr:row>
      <xdr:rowOff>0</xdr:rowOff>
    </xdr:to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44</xdr:row>
      <xdr:rowOff>0</xdr:rowOff>
    </xdr:from>
    <xdr:to>
      <xdr:col>3</xdr:col>
      <xdr:colOff>76200</xdr:colOff>
      <xdr:row>46</xdr:row>
      <xdr:rowOff>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4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6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557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559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56</xdr:row>
      <xdr:rowOff>0</xdr:rowOff>
    </xdr:from>
    <xdr:to>
      <xdr:col>1</xdr:col>
      <xdr:colOff>847725</xdr:colOff>
      <xdr:row>57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425" y="1466850"/>
          <a:ext cx="800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51</xdr:row>
      <xdr:rowOff>0</xdr:rowOff>
    </xdr:from>
    <xdr:to>
      <xdr:col>1</xdr:col>
      <xdr:colOff>2171699</xdr:colOff>
      <xdr:row>52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62125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132</xdr:row>
      <xdr:rowOff>0</xdr:rowOff>
    </xdr:from>
    <xdr:to>
      <xdr:col>1</xdr:col>
      <xdr:colOff>2171699</xdr:colOff>
      <xdr:row>133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132</xdr:row>
      <xdr:rowOff>0</xdr:rowOff>
    </xdr:from>
    <xdr:to>
      <xdr:col>1</xdr:col>
      <xdr:colOff>2181224</xdr:colOff>
      <xdr:row>133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751355</xdr:colOff>
      <xdr:row>133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751355</xdr:colOff>
      <xdr:row>133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132</xdr:row>
      <xdr:rowOff>0</xdr:rowOff>
    </xdr:from>
    <xdr:to>
      <xdr:col>1</xdr:col>
      <xdr:colOff>2171699</xdr:colOff>
      <xdr:row>133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132</xdr:row>
      <xdr:rowOff>0</xdr:rowOff>
    </xdr:from>
    <xdr:to>
      <xdr:col>1</xdr:col>
      <xdr:colOff>2181224</xdr:colOff>
      <xdr:row>133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751355</xdr:colOff>
      <xdr:row>133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751355</xdr:colOff>
      <xdr:row>133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590675" y="2419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132</xdr:row>
      <xdr:rowOff>0</xdr:rowOff>
    </xdr:from>
    <xdr:to>
      <xdr:col>1</xdr:col>
      <xdr:colOff>2171699</xdr:colOff>
      <xdr:row>133</xdr:row>
      <xdr:rowOff>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2425" y="2419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751355</xdr:colOff>
      <xdr:row>133</xdr:row>
      <xdr:rowOff>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751355</xdr:colOff>
      <xdr:row>133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2000249</xdr:colOff>
      <xdr:row>73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590675" y="3181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2171699</xdr:colOff>
      <xdr:row>89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88</xdr:row>
      <xdr:rowOff>0</xdr:rowOff>
    </xdr:from>
    <xdr:to>
      <xdr:col>1</xdr:col>
      <xdr:colOff>2181224</xdr:colOff>
      <xdr:row>89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771650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88</xdr:row>
      <xdr:rowOff>0</xdr:rowOff>
    </xdr:from>
    <xdr:to>
      <xdr:col>1</xdr:col>
      <xdr:colOff>2171699</xdr:colOff>
      <xdr:row>89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152400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764241</xdr:colOff>
      <xdr:row>73</xdr:row>
      <xdr:rowOff>161925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2425" y="3181350"/>
          <a:ext cx="76424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2181224</xdr:colOff>
      <xdr:row>109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771650" y="527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590675" y="2609850"/>
          <a:ext cx="2152649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82</xdr:row>
      <xdr:rowOff>0</xdr:rowOff>
    </xdr:from>
    <xdr:to>
      <xdr:col>1</xdr:col>
      <xdr:colOff>2171699</xdr:colOff>
      <xdr:row>83</xdr:row>
      <xdr:rowOff>19051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1762125" y="546735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81</xdr:row>
      <xdr:rowOff>123825</xdr:rowOff>
    </xdr:from>
    <xdr:to>
      <xdr:col>1</xdr:col>
      <xdr:colOff>2171699</xdr:colOff>
      <xdr:row>82</xdr:row>
      <xdr:rowOff>123824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762125" y="5400675"/>
          <a:ext cx="2152649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19051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180976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180976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171451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180976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180976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180976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171451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180976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180976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180976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2000249</xdr:colOff>
      <xdr:row>83</xdr:row>
      <xdr:rowOff>171451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82</xdr:row>
      <xdr:rowOff>0</xdr:rowOff>
    </xdr:from>
    <xdr:to>
      <xdr:col>1</xdr:col>
      <xdr:colOff>1885949</xdr:colOff>
      <xdr:row>83</xdr:row>
      <xdr:rowOff>180976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4763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19051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19051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19051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19051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19051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19051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28575</xdr:rowOff>
    </xdr:from>
    <xdr:to>
      <xdr:col>1</xdr:col>
      <xdr:colOff>730064</xdr:colOff>
      <xdr:row>70</xdr:row>
      <xdr:rowOff>171450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52425" y="2447925"/>
          <a:ext cx="73006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644339</xdr:colOff>
      <xdr:row>70</xdr:row>
      <xdr:rowOff>142875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52425" y="2419350"/>
          <a:ext cx="644339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644339</xdr:colOff>
      <xdr:row>133</xdr:row>
      <xdr:rowOff>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644339</xdr:colOff>
      <xdr:row>133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644339</xdr:colOff>
      <xdr:row>133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644339</xdr:colOff>
      <xdr:row>133</xdr:row>
      <xdr:rowOff>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52425" y="2419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644339</xdr:colOff>
      <xdr:row>133</xdr:row>
      <xdr:rowOff>0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77</xdr:row>
      <xdr:rowOff>28575</xdr:rowOff>
    </xdr:from>
    <xdr:to>
      <xdr:col>1</xdr:col>
      <xdr:colOff>981075</xdr:colOff>
      <xdr:row>79</xdr:row>
      <xdr:rowOff>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20669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152400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644339</xdr:colOff>
      <xdr:row>89</xdr:row>
      <xdr:rowOff>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644339</xdr:colOff>
      <xdr:row>89</xdr:row>
      <xdr:rowOff>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152400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644339</xdr:colOff>
      <xdr:row>89</xdr:row>
      <xdr:rowOff>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644339</xdr:colOff>
      <xdr:row>89</xdr:row>
      <xdr:rowOff>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82364</xdr:colOff>
      <xdr:row>73</xdr:row>
      <xdr:rowOff>161925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644339</xdr:colOff>
      <xdr:row>89</xdr:row>
      <xdr:rowOff>0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644339</xdr:colOff>
      <xdr:row>89</xdr:row>
      <xdr:rowOff>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644339</xdr:colOff>
      <xdr:row>73</xdr:row>
      <xdr:rowOff>152400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649941</xdr:colOff>
      <xdr:row>83</xdr:row>
      <xdr:rowOff>171451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52425" y="5467350"/>
          <a:ext cx="649941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82364</xdr:colOff>
      <xdr:row>73</xdr:row>
      <xdr:rowOff>161925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644339</xdr:colOff>
      <xdr:row>83</xdr:row>
      <xdr:rowOff>19051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644339</xdr:colOff>
      <xdr:row>83</xdr:row>
      <xdr:rowOff>19051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644339</xdr:colOff>
      <xdr:row>79</xdr:row>
      <xdr:rowOff>152400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644339</xdr:colOff>
      <xdr:row>79</xdr:row>
      <xdr:rowOff>161925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644339</xdr:colOff>
      <xdr:row>79</xdr:row>
      <xdr:rowOff>161925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644339</xdr:colOff>
      <xdr:row>79</xdr:row>
      <xdr:rowOff>152400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644339</xdr:colOff>
      <xdr:row>79</xdr:row>
      <xdr:rowOff>161925</xdr:rowOff>
    </xdr:to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644339</xdr:colOff>
      <xdr:row>79</xdr:row>
      <xdr:rowOff>161925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644339</xdr:colOff>
      <xdr:row>79</xdr:row>
      <xdr:rowOff>152400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644339</xdr:colOff>
      <xdr:row>79</xdr:row>
      <xdr:rowOff>161925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644339</xdr:colOff>
      <xdr:row>79</xdr:row>
      <xdr:rowOff>161925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81</xdr:row>
      <xdr:rowOff>180975</xdr:rowOff>
    </xdr:from>
    <xdr:to>
      <xdr:col>1</xdr:col>
      <xdr:colOff>914400</xdr:colOff>
      <xdr:row>83</xdr:row>
      <xdr:rowOff>142875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66700" y="16240125"/>
          <a:ext cx="1181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381000</xdr:colOff>
      <xdr:row>81</xdr:row>
      <xdr:rowOff>114300</xdr:rowOff>
    </xdr:from>
    <xdr:to>
      <xdr:col>1</xdr:col>
      <xdr:colOff>1028700</xdr:colOff>
      <xdr:row>83</xdr:row>
      <xdr:rowOff>85725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16173450"/>
          <a:ext cx="1181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87</xdr:row>
      <xdr:rowOff>0</xdr:rowOff>
    </xdr:from>
    <xdr:to>
      <xdr:col>1</xdr:col>
      <xdr:colOff>981075</xdr:colOff>
      <xdr:row>88</xdr:row>
      <xdr:rowOff>161926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87</xdr:row>
      <xdr:rowOff>0</xdr:rowOff>
    </xdr:from>
    <xdr:to>
      <xdr:col>1</xdr:col>
      <xdr:colOff>981075</xdr:colOff>
      <xdr:row>88</xdr:row>
      <xdr:rowOff>161926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90</xdr:row>
      <xdr:rowOff>28575</xdr:rowOff>
    </xdr:from>
    <xdr:to>
      <xdr:col>1</xdr:col>
      <xdr:colOff>981075</xdr:colOff>
      <xdr:row>92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90</xdr:row>
      <xdr:rowOff>28575</xdr:rowOff>
    </xdr:from>
    <xdr:to>
      <xdr:col>1</xdr:col>
      <xdr:colOff>981075</xdr:colOff>
      <xdr:row>92</xdr:row>
      <xdr:rowOff>0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71</xdr:row>
      <xdr:rowOff>47625</xdr:rowOff>
    </xdr:from>
    <xdr:to>
      <xdr:col>1</xdr:col>
      <xdr:colOff>1905000</xdr:colOff>
      <xdr:row>73</xdr:row>
      <xdr:rowOff>38101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257300" y="15535275"/>
          <a:ext cx="1181100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86</xdr:row>
      <xdr:rowOff>152400</xdr:rowOff>
    </xdr:from>
    <xdr:to>
      <xdr:col>1</xdr:col>
      <xdr:colOff>933450</xdr:colOff>
      <xdr:row>88</xdr:row>
      <xdr:rowOff>114301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85750" y="4286250"/>
          <a:ext cx="73342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87</xdr:row>
      <xdr:rowOff>28575</xdr:rowOff>
    </xdr:from>
    <xdr:to>
      <xdr:col>1</xdr:col>
      <xdr:colOff>981075</xdr:colOff>
      <xdr:row>89</xdr:row>
      <xdr:rowOff>1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4352925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91</xdr:row>
      <xdr:rowOff>152400</xdr:rowOff>
    </xdr:from>
    <xdr:to>
      <xdr:col>1</xdr:col>
      <xdr:colOff>933450</xdr:colOff>
      <xdr:row>93</xdr:row>
      <xdr:rowOff>114299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85750" y="5238750"/>
          <a:ext cx="73342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92</xdr:row>
      <xdr:rowOff>28575</xdr:rowOff>
    </xdr:from>
    <xdr:to>
      <xdr:col>1</xdr:col>
      <xdr:colOff>981075</xdr:colOff>
      <xdr:row>94</xdr:row>
      <xdr:rowOff>9525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30542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2171699</xdr:colOff>
      <xdr:row>37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1762125" y="9220200"/>
          <a:ext cx="2162174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2181224</xdr:colOff>
      <xdr:row>37</xdr:row>
      <xdr:rowOff>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771650" y="92202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84</xdr:row>
      <xdr:rowOff>0</xdr:rowOff>
    </xdr:from>
    <xdr:to>
      <xdr:col>1</xdr:col>
      <xdr:colOff>2000249</xdr:colOff>
      <xdr:row>85</xdr:row>
      <xdr:rowOff>161925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84</xdr:row>
      <xdr:rowOff>0</xdr:rowOff>
    </xdr:from>
    <xdr:to>
      <xdr:col>1</xdr:col>
      <xdr:colOff>2000249</xdr:colOff>
      <xdr:row>85</xdr:row>
      <xdr:rowOff>161925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84</xdr:row>
      <xdr:rowOff>0</xdr:rowOff>
    </xdr:from>
    <xdr:to>
      <xdr:col>1</xdr:col>
      <xdr:colOff>2000249</xdr:colOff>
      <xdr:row>85</xdr:row>
      <xdr:rowOff>152400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590675" y="90297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84</xdr:row>
      <xdr:rowOff>0</xdr:rowOff>
    </xdr:from>
    <xdr:to>
      <xdr:col>1</xdr:col>
      <xdr:colOff>2000249</xdr:colOff>
      <xdr:row>85</xdr:row>
      <xdr:rowOff>161925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84</xdr:row>
      <xdr:rowOff>0</xdr:rowOff>
    </xdr:from>
    <xdr:to>
      <xdr:col>1</xdr:col>
      <xdr:colOff>2000249</xdr:colOff>
      <xdr:row>85</xdr:row>
      <xdr:rowOff>161925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84</xdr:row>
      <xdr:rowOff>0</xdr:rowOff>
    </xdr:from>
    <xdr:to>
      <xdr:col>1</xdr:col>
      <xdr:colOff>2000249</xdr:colOff>
      <xdr:row>85</xdr:row>
      <xdr:rowOff>161925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1228725</xdr:colOff>
      <xdr:row>84</xdr:row>
      <xdr:rowOff>0</xdr:rowOff>
    </xdr:from>
    <xdr:to>
      <xdr:col>1</xdr:col>
      <xdr:colOff>1990724</xdr:colOff>
      <xdr:row>85</xdr:row>
      <xdr:rowOff>142875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581150" y="9029700"/>
          <a:ext cx="212407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95</xdr:row>
      <xdr:rowOff>0</xdr:rowOff>
    </xdr:from>
    <xdr:to>
      <xdr:col>1</xdr:col>
      <xdr:colOff>981075</xdr:colOff>
      <xdr:row>96</xdr:row>
      <xdr:rowOff>161925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95</xdr:row>
      <xdr:rowOff>0</xdr:rowOff>
    </xdr:from>
    <xdr:to>
      <xdr:col>1</xdr:col>
      <xdr:colOff>981075</xdr:colOff>
      <xdr:row>96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751355</xdr:colOff>
      <xdr:row>9</xdr:row>
      <xdr:rowOff>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52425" y="18307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8</xdr:row>
      <xdr:rowOff>66675</xdr:rowOff>
    </xdr:from>
    <xdr:to>
      <xdr:col>1</xdr:col>
      <xdr:colOff>713255</xdr:colOff>
      <xdr:row>9</xdr:row>
      <xdr:rowOff>66675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114300</xdr:rowOff>
    </xdr:from>
    <xdr:to>
      <xdr:col>3</xdr:col>
      <xdr:colOff>751355</xdr:colOff>
      <xdr:row>8</xdr:row>
      <xdr:rowOff>114300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5924550" y="150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25</xdr:row>
      <xdr:rowOff>0</xdr:rowOff>
    </xdr:from>
    <xdr:to>
      <xdr:col>1</xdr:col>
      <xdr:colOff>2171699</xdr:colOff>
      <xdr:row>26</xdr:row>
      <xdr:rowOff>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1762125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25</xdr:row>
      <xdr:rowOff>0</xdr:rowOff>
    </xdr:from>
    <xdr:to>
      <xdr:col>1</xdr:col>
      <xdr:colOff>2181224</xdr:colOff>
      <xdr:row>26</xdr:row>
      <xdr:rowOff>0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771650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152400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152400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152400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52425" y="27393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152400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152400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152400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100</xdr:row>
      <xdr:rowOff>0</xdr:rowOff>
    </xdr:from>
    <xdr:to>
      <xdr:col>1</xdr:col>
      <xdr:colOff>2000249</xdr:colOff>
      <xdr:row>101</xdr:row>
      <xdr:rowOff>161925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100</xdr:row>
      <xdr:rowOff>0</xdr:rowOff>
    </xdr:from>
    <xdr:to>
      <xdr:col>1</xdr:col>
      <xdr:colOff>1019174</xdr:colOff>
      <xdr:row>101</xdr:row>
      <xdr:rowOff>152400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819150" y="2727007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762000</xdr:colOff>
      <xdr:row>101</xdr:row>
      <xdr:rowOff>142875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52425" y="27317700"/>
          <a:ext cx="21145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751355</xdr:colOff>
      <xdr:row>146</xdr:row>
      <xdr:rowOff>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751355</xdr:colOff>
      <xdr:row>146</xdr:row>
      <xdr:rowOff>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751355</xdr:colOff>
      <xdr:row>146</xdr:row>
      <xdr:rowOff>0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751355</xdr:colOff>
      <xdr:row>119</xdr:row>
      <xdr:rowOff>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751355</xdr:colOff>
      <xdr:row>119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751355</xdr:colOff>
      <xdr:row>119</xdr:row>
      <xdr:rowOff>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751355</xdr:colOff>
      <xdr:row>158</xdr:row>
      <xdr:rowOff>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751355</xdr:colOff>
      <xdr:row>158</xdr:row>
      <xdr:rowOff>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751355</xdr:colOff>
      <xdr:row>158</xdr:row>
      <xdr:rowOff>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751355</xdr:colOff>
      <xdr:row>158</xdr:row>
      <xdr:rowOff>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169</xdr:row>
      <xdr:rowOff>152400</xdr:rowOff>
    </xdr:from>
    <xdr:to>
      <xdr:col>3</xdr:col>
      <xdr:colOff>751355</xdr:colOff>
      <xdr:row>170</xdr:row>
      <xdr:rowOff>152400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4381500" y="3259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198</xdr:row>
      <xdr:rowOff>95250</xdr:rowOff>
    </xdr:from>
    <xdr:to>
      <xdr:col>1</xdr:col>
      <xdr:colOff>217955</xdr:colOff>
      <xdr:row>199</xdr:row>
      <xdr:rowOff>95250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2619375" y="32727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751355</xdr:colOff>
      <xdr:row>127</xdr:row>
      <xdr:rowOff>0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751355</xdr:colOff>
      <xdr:row>127</xdr:row>
      <xdr:rowOff>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751355</xdr:colOff>
      <xdr:row>127</xdr:row>
      <xdr:rowOff>0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2333625</xdr:colOff>
      <xdr:row>38</xdr:row>
      <xdr:rowOff>0</xdr:rowOff>
    </xdr:from>
    <xdr:to>
      <xdr:col>1</xdr:col>
      <xdr:colOff>2743200</xdr:colOff>
      <xdr:row>38</xdr:row>
      <xdr:rowOff>142875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2867025" y="8000999"/>
          <a:ext cx="4095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751355</xdr:colOff>
      <xdr:row>155</xdr:row>
      <xdr:rowOff>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751355</xdr:colOff>
      <xdr:row>155</xdr:row>
      <xdr:rowOff>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751355</xdr:colOff>
      <xdr:row>155</xdr:row>
      <xdr:rowOff>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751355</xdr:colOff>
      <xdr:row>122</xdr:row>
      <xdr:rowOff>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751355</xdr:colOff>
      <xdr:row>122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751355</xdr:colOff>
      <xdr:row>122</xdr:row>
      <xdr:rowOff>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751355</xdr:colOff>
      <xdr:row>87</xdr:row>
      <xdr:rowOff>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76200</xdr:rowOff>
    </xdr:from>
    <xdr:to>
      <xdr:col>3</xdr:col>
      <xdr:colOff>751355</xdr:colOff>
      <xdr:row>10</xdr:row>
      <xdr:rowOff>76200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6067425" y="184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114300</xdr:rowOff>
    </xdr:from>
    <xdr:to>
      <xdr:col>3</xdr:col>
      <xdr:colOff>751355</xdr:colOff>
      <xdr:row>9</xdr:row>
      <xdr:rowOff>114300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5981700" y="169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104775</xdr:rowOff>
    </xdr:from>
    <xdr:to>
      <xdr:col>3</xdr:col>
      <xdr:colOff>163045</xdr:colOff>
      <xdr:row>10</xdr:row>
      <xdr:rowOff>28575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 flipH="1">
          <a:off x="6009155" y="1876425"/>
          <a:ext cx="16304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751355</xdr:colOff>
      <xdr:row>140</xdr:row>
      <xdr:rowOff>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751355</xdr:colOff>
      <xdr:row>140</xdr:row>
      <xdr:rowOff>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751355</xdr:colOff>
      <xdr:row>140</xdr:row>
      <xdr:rowOff>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754716</xdr:colOff>
      <xdr:row>35</xdr:row>
      <xdr:rowOff>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52425" y="37623750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751355</xdr:colOff>
      <xdr:row>138</xdr:row>
      <xdr:rowOff>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751355</xdr:colOff>
      <xdr:row>138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28575</xdr:rowOff>
    </xdr:from>
    <xdr:to>
      <xdr:col>1</xdr:col>
      <xdr:colOff>751355</xdr:colOff>
      <xdr:row>138</xdr:row>
      <xdr:rowOff>28575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533400" y="32089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513230</xdr:colOff>
      <xdr:row>8</xdr:row>
      <xdr:rowOff>9525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4991100" y="1466850"/>
          <a:ext cx="51323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GT"/>
        </a:p>
      </xdr:txBody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751355</xdr:colOff>
      <xdr:row>137</xdr:row>
      <xdr:rowOff>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751355</xdr:colOff>
      <xdr:row>137</xdr:row>
      <xdr:rowOff>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751355</xdr:colOff>
      <xdr:row>137</xdr:row>
      <xdr:rowOff>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751355</xdr:colOff>
      <xdr:row>117</xdr:row>
      <xdr:rowOff>0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751355</xdr:colOff>
      <xdr:row>117</xdr:row>
      <xdr:rowOff>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751355</xdr:colOff>
      <xdr:row>117</xdr:row>
      <xdr:rowOff>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751355</xdr:colOff>
      <xdr:row>136</xdr:row>
      <xdr:rowOff>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751355</xdr:colOff>
      <xdr:row>136</xdr:row>
      <xdr:rowOff>0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751355</xdr:colOff>
      <xdr:row>136</xdr:row>
      <xdr:rowOff>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352425" y="43662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751355</xdr:colOff>
      <xdr:row>121</xdr:row>
      <xdr:rowOff>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52425" y="436149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751355</xdr:colOff>
      <xdr:row>120</xdr:row>
      <xdr:rowOff>180974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52425" y="42557700"/>
          <a:ext cx="751355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87</xdr:row>
      <xdr:rowOff>0</xdr:rowOff>
    </xdr:from>
    <xdr:to>
      <xdr:col>1</xdr:col>
      <xdr:colOff>2000249</xdr:colOff>
      <xdr:row>88</xdr:row>
      <xdr:rowOff>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519874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751355</xdr:colOff>
      <xdr:row>132</xdr:row>
      <xdr:rowOff>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751355</xdr:colOff>
      <xdr:row>132</xdr:row>
      <xdr:rowOff>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751355</xdr:colOff>
      <xdr:row>132</xdr:row>
      <xdr:rowOff>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751355</xdr:colOff>
      <xdr:row>117</xdr:row>
      <xdr:rowOff>0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751355</xdr:colOff>
      <xdr:row>117</xdr:row>
      <xdr:rowOff>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751355</xdr:colOff>
      <xdr:row>117</xdr:row>
      <xdr:rowOff>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751355</xdr:colOff>
      <xdr:row>88</xdr:row>
      <xdr:rowOff>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751355</xdr:colOff>
      <xdr:row>88</xdr:row>
      <xdr:rowOff>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751355</xdr:colOff>
      <xdr:row>88</xdr:row>
      <xdr:rowOff>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751355</xdr:colOff>
      <xdr:row>95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751355</xdr:colOff>
      <xdr:row>150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751355</xdr:colOff>
      <xdr:row>150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751355</xdr:colOff>
      <xdr:row>150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751355</xdr:colOff>
      <xdr:row>146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751355</xdr:colOff>
      <xdr:row>146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751355</xdr:colOff>
      <xdr:row>146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751355</xdr:colOff>
      <xdr:row>151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751355</xdr:colOff>
      <xdr:row>151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751355</xdr:colOff>
      <xdr:row>151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751355</xdr:colOff>
      <xdr:row>128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751355</xdr:colOff>
      <xdr:row>128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523875</xdr:colOff>
      <xdr:row>150</xdr:row>
      <xdr:rowOff>180975</xdr:rowOff>
    </xdr:from>
    <xdr:to>
      <xdr:col>1</xdr:col>
      <xdr:colOff>741830</xdr:colOff>
      <xdr:row>151</xdr:row>
      <xdr:rowOff>180975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23875" y="30337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751355</xdr:colOff>
      <xdr:row>137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751355</xdr:colOff>
      <xdr:row>137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751355</xdr:colOff>
      <xdr:row>137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751355</xdr:colOff>
      <xdr:row>124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751355</xdr:colOff>
      <xdr:row>124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751355</xdr:colOff>
      <xdr:row>124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751355</xdr:colOff>
      <xdr:row>145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751355</xdr:colOff>
      <xdr:row>145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751355</xdr:colOff>
      <xdr:row>145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533400" y="3396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751355</xdr:colOff>
      <xdr:row>145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751355</xdr:colOff>
      <xdr:row>145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751355</xdr:colOff>
      <xdr:row>145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751355</xdr:colOff>
      <xdr:row>145</xdr:row>
      <xdr:rowOff>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751355</xdr:colOff>
      <xdr:row>145</xdr:row>
      <xdr:rowOff>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751355</xdr:colOff>
      <xdr:row>145</xdr:row>
      <xdr:rowOff>0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751355</xdr:colOff>
      <xdr:row>141</xdr:row>
      <xdr:rowOff>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751355</xdr:colOff>
      <xdr:row>141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751355</xdr:colOff>
      <xdr:row>141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751355</xdr:colOff>
      <xdr:row>142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751355</xdr:colOff>
      <xdr:row>142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751355</xdr:colOff>
      <xdr:row>113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751355</xdr:colOff>
      <xdr:row>135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751355</xdr:colOff>
      <xdr:row>135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154</xdr:row>
      <xdr:rowOff>180975</xdr:rowOff>
    </xdr:from>
    <xdr:to>
      <xdr:col>1</xdr:col>
      <xdr:colOff>754716</xdr:colOff>
      <xdr:row>155</xdr:row>
      <xdr:rowOff>180975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76761975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751355</xdr:colOff>
      <xdr:row>152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751355</xdr:colOff>
      <xdr:row>152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751355</xdr:colOff>
      <xdr:row>152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751355</xdr:colOff>
      <xdr:row>143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751355</xdr:colOff>
      <xdr:row>143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751355</xdr:colOff>
      <xdr:row>143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2590800</xdr:colOff>
      <xdr:row>58</xdr:row>
      <xdr:rowOff>123825</xdr:rowOff>
    </xdr:from>
    <xdr:to>
      <xdr:col>2</xdr:col>
      <xdr:colOff>466725</xdr:colOff>
      <xdr:row>58</xdr:row>
      <xdr:rowOff>171450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3124200" y="12563475"/>
          <a:ext cx="866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161925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590675" y="27432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61</xdr:row>
      <xdr:rowOff>0</xdr:rowOff>
    </xdr:from>
    <xdr:to>
      <xdr:col>1</xdr:col>
      <xdr:colOff>914400</xdr:colOff>
      <xdr:row>62</xdr:row>
      <xdr:rowOff>161925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905000" y="4143375"/>
          <a:ext cx="876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74</xdr:row>
      <xdr:rowOff>0</xdr:rowOff>
    </xdr:from>
    <xdr:to>
      <xdr:col>1</xdr:col>
      <xdr:colOff>57150</xdr:colOff>
      <xdr:row>75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914400" y="5343525"/>
          <a:ext cx="1009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74</xdr:row>
      <xdr:rowOff>0</xdr:rowOff>
    </xdr:from>
    <xdr:to>
      <xdr:col>1</xdr:col>
      <xdr:colOff>590550</xdr:colOff>
      <xdr:row>75</xdr:row>
      <xdr:rowOff>161925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76</xdr:row>
      <xdr:rowOff>0</xdr:rowOff>
    </xdr:from>
    <xdr:to>
      <xdr:col>1</xdr:col>
      <xdr:colOff>590550</xdr:colOff>
      <xdr:row>77</xdr:row>
      <xdr:rowOff>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771525</xdr:colOff>
      <xdr:row>77</xdr:row>
      <xdr:rowOff>0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76</xdr:row>
      <xdr:rowOff>0</xdr:rowOff>
    </xdr:from>
    <xdr:to>
      <xdr:col>1</xdr:col>
      <xdr:colOff>590550</xdr:colOff>
      <xdr:row>77</xdr:row>
      <xdr:rowOff>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771525</xdr:colOff>
      <xdr:row>77</xdr:row>
      <xdr:rowOff>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105</xdr:row>
      <xdr:rowOff>0</xdr:rowOff>
    </xdr:from>
    <xdr:to>
      <xdr:col>1</xdr:col>
      <xdr:colOff>590550</xdr:colOff>
      <xdr:row>106</xdr:row>
      <xdr:rowOff>161925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105</xdr:row>
      <xdr:rowOff>0</xdr:rowOff>
    </xdr:from>
    <xdr:to>
      <xdr:col>1</xdr:col>
      <xdr:colOff>762000</xdr:colOff>
      <xdr:row>106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105</xdr:row>
      <xdr:rowOff>0</xdr:rowOff>
    </xdr:from>
    <xdr:to>
      <xdr:col>1</xdr:col>
      <xdr:colOff>771525</xdr:colOff>
      <xdr:row>106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57</xdr:row>
      <xdr:rowOff>0</xdr:rowOff>
    </xdr:from>
    <xdr:to>
      <xdr:col>1</xdr:col>
      <xdr:colOff>762000</xdr:colOff>
      <xdr:row>58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1762125" y="2143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72</xdr:row>
      <xdr:rowOff>0</xdr:rowOff>
    </xdr:from>
    <xdr:to>
      <xdr:col>1</xdr:col>
      <xdr:colOff>114300</xdr:colOff>
      <xdr:row>73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1028700" y="4943475"/>
          <a:ext cx="952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105</xdr:row>
      <xdr:rowOff>0</xdr:rowOff>
    </xdr:from>
    <xdr:to>
      <xdr:col>1</xdr:col>
      <xdr:colOff>590550</xdr:colOff>
      <xdr:row>106</xdr:row>
      <xdr:rowOff>161925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105</xdr:row>
      <xdr:rowOff>0</xdr:rowOff>
    </xdr:from>
    <xdr:to>
      <xdr:col>1</xdr:col>
      <xdr:colOff>762000</xdr:colOff>
      <xdr:row>106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105</xdr:row>
      <xdr:rowOff>0</xdr:rowOff>
    </xdr:from>
    <xdr:to>
      <xdr:col>1</xdr:col>
      <xdr:colOff>771525</xdr:colOff>
      <xdr:row>106</xdr:row>
      <xdr:rowOff>0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762000</xdr:colOff>
      <xdr:row>112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762000</xdr:colOff>
      <xdr:row>112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762000</xdr:colOff>
      <xdr:row>112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762000</xdr:colOff>
      <xdr:row>112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762000</xdr:colOff>
      <xdr:row>112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111</xdr:row>
      <xdr:rowOff>0</xdr:rowOff>
    </xdr:from>
    <xdr:to>
      <xdr:col>1</xdr:col>
      <xdr:colOff>762000</xdr:colOff>
      <xdr:row>112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112</xdr:row>
      <xdr:rowOff>0</xdr:rowOff>
    </xdr:from>
    <xdr:to>
      <xdr:col>1</xdr:col>
      <xdr:colOff>762000</xdr:colOff>
      <xdr:row>113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112</xdr:row>
      <xdr:rowOff>0</xdr:rowOff>
    </xdr:from>
    <xdr:to>
      <xdr:col>1</xdr:col>
      <xdr:colOff>762000</xdr:colOff>
      <xdr:row>113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112</xdr:row>
      <xdr:rowOff>0</xdr:rowOff>
    </xdr:from>
    <xdr:to>
      <xdr:col>1</xdr:col>
      <xdr:colOff>762000</xdr:colOff>
      <xdr:row>113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762000</xdr:colOff>
      <xdr:row>114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762000</xdr:colOff>
      <xdr:row>114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762000</xdr:colOff>
      <xdr:row>114</xdr:row>
      <xdr:rowOff>0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762000</xdr:colOff>
      <xdr:row>114</xdr:row>
      <xdr:rowOff>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762000</xdr:colOff>
      <xdr:row>114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762000</xdr:colOff>
      <xdr:row>114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762000</xdr:colOff>
      <xdr:row>115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762000</xdr:colOff>
      <xdr:row>115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762000</xdr:colOff>
      <xdr:row>115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762000</xdr:colOff>
      <xdr:row>115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762000</xdr:colOff>
      <xdr:row>115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114</xdr:row>
      <xdr:rowOff>0</xdr:rowOff>
    </xdr:from>
    <xdr:to>
      <xdr:col>1</xdr:col>
      <xdr:colOff>762000</xdr:colOff>
      <xdr:row>115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115</xdr:row>
      <xdr:rowOff>0</xdr:rowOff>
    </xdr:from>
    <xdr:to>
      <xdr:col>1</xdr:col>
      <xdr:colOff>762000</xdr:colOff>
      <xdr:row>116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115</xdr:row>
      <xdr:rowOff>0</xdr:rowOff>
    </xdr:from>
    <xdr:to>
      <xdr:col>1</xdr:col>
      <xdr:colOff>762000</xdr:colOff>
      <xdr:row>116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115</xdr:row>
      <xdr:rowOff>0</xdr:rowOff>
    </xdr:from>
    <xdr:to>
      <xdr:col>1</xdr:col>
      <xdr:colOff>762000</xdr:colOff>
      <xdr:row>116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116</xdr:row>
      <xdr:rowOff>0</xdr:rowOff>
    </xdr:from>
    <xdr:to>
      <xdr:col>1</xdr:col>
      <xdr:colOff>762000</xdr:colOff>
      <xdr:row>117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116</xdr:row>
      <xdr:rowOff>0</xdr:rowOff>
    </xdr:from>
    <xdr:to>
      <xdr:col>1</xdr:col>
      <xdr:colOff>762000</xdr:colOff>
      <xdr:row>117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116</xdr:row>
      <xdr:rowOff>0</xdr:rowOff>
    </xdr:from>
    <xdr:to>
      <xdr:col>1</xdr:col>
      <xdr:colOff>762000</xdr:colOff>
      <xdr:row>117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116</xdr:row>
      <xdr:rowOff>0</xdr:rowOff>
    </xdr:from>
    <xdr:to>
      <xdr:col>1</xdr:col>
      <xdr:colOff>762000</xdr:colOff>
      <xdr:row>117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116</xdr:row>
      <xdr:rowOff>0</xdr:rowOff>
    </xdr:from>
    <xdr:to>
      <xdr:col>1</xdr:col>
      <xdr:colOff>762000</xdr:colOff>
      <xdr:row>117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116</xdr:row>
      <xdr:rowOff>0</xdr:rowOff>
    </xdr:from>
    <xdr:to>
      <xdr:col>1</xdr:col>
      <xdr:colOff>762000</xdr:colOff>
      <xdr:row>117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117</xdr:row>
      <xdr:rowOff>0</xdr:rowOff>
    </xdr:from>
    <xdr:to>
      <xdr:col>1</xdr:col>
      <xdr:colOff>762000</xdr:colOff>
      <xdr:row>118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117</xdr:row>
      <xdr:rowOff>0</xdr:rowOff>
    </xdr:from>
    <xdr:to>
      <xdr:col>1</xdr:col>
      <xdr:colOff>762000</xdr:colOff>
      <xdr:row>118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117</xdr:row>
      <xdr:rowOff>0</xdr:rowOff>
    </xdr:from>
    <xdr:to>
      <xdr:col>1</xdr:col>
      <xdr:colOff>762000</xdr:colOff>
      <xdr:row>118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762000</xdr:colOff>
      <xdr:row>75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762000</xdr:colOff>
      <xdr:row>75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762000</xdr:colOff>
      <xdr:row>75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657225</xdr:colOff>
      <xdr:row>57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1762125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666750</xdr:colOff>
      <xdr:row>57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771650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342900</xdr:colOff>
      <xdr:row>130</xdr:row>
      <xdr:rowOff>0</xdr:rowOff>
    </xdr:from>
    <xdr:to>
      <xdr:col>1</xdr:col>
      <xdr:colOff>762000</xdr:colOff>
      <xdr:row>130</xdr:row>
      <xdr:rowOff>47625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09800" y="2743200"/>
          <a:ext cx="4191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866900" y="276225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133350</xdr:rowOff>
    </xdr:from>
    <xdr:to>
      <xdr:col>1</xdr:col>
      <xdr:colOff>762000</xdr:colOff>
      <xdr:row>65</xdr:row>
      <xdr:rowOff>133350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1866900" y="48768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74</xdr:row>
      <xdr:rowOff>0</xdr:rowOff>
    </xdr:from>
    <xdr:to>
      <xdr:col>1</xdr:col>
      <xdr:colOff>485775</xdr:colOff>
      <xdr:row>75</xdr:row>
      <xdr:rowOff>161925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590675" y="534352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485775</xdr:colOff>
      <xdr:row>56</xdr:row>
      <xdr:rowOff>161925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590675" y="17430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94</xdr:row>
      <xdr:rowOff>0</xdr:rowOff>
    </xdr:from>
    <xdr:to>
      <xdr:col>1</xdr:col>
      <xdr:colOff>1162050</xdr:colOff>
      <xdr:row>95</xdr:row>
      <xdr:rowOff>38100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2171700" y="1194435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62</xdr:row>
      <xdr:rowOff>133350</xdr:rowOff>
    </xdr:from>
    <xdr:to>
      <xdr:col>1</xdr:col>
      <xdr:colOff>1028700</xdr:colOff>
      <xdr:row>64</xdr:row>
      <xdr:rowOff>95250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47875" y="4476750"/>
          <a:ext cx="847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74</xdr:row>
      <xdr:rowOff>0</xdr:rowOff>
    </xdr:from>
    <xdr:to>
      <xdr:col>1</xdr:col>
      <xdr:colOff>590550</xdr:colOff>
      <xdr:row>75</xdr:row>
      <xdr:rowOff>142875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762000</xdr:colOff>
      <xdr:row>75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74</xdr:row>
      <xdr:rowOff>0</xdr:rowOff>
    </xdr:from>
    <xdr:to>
      <xdr:col>1</xdr:col>
      <xdr:colOff>771525</xdr:colOff>
      <xdr:row>75</xdr:row>
      <xdr:rowOff>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74</xdr:row>
      <xdr:rowOff>0</xdr:rowOff>
    </xdr:from>
    <xdr:to>
      <xdr:col>1</xdr:col>
      <xdr:colOff>590550</xdr:colOff>
      <xdr:row>75</xdr:row>
      <xdr:rowOff>142875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762000</xdr:colOff>
      <xdr:row>75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74</xdr:row>
      <xdr:rowOff>0</xdr:rowOff>
    </xdr:from>
    <xdr:to>
      <xdr:col>1</xdr:col>
      <xdr:colOff>771525</xdr:colOff>
      <xdr:row>75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74</xdr:row>
      <xdr:rowOff>0</xdr:rowOff>
    </xdr:from>
    <xdr:to>
      <xdr:col>1</xdr:col>
      <xdr:colOff>590550</xdr:colOff>
      <xdr:row>75</xdr:row>
      <xdr:rowOff>152400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74</xdr:row>
      <xdr:rowOff>0</xdr:rowOff>
    </xdr:from>
    <xdr:to>
      <xdr:col>1</xdr:col>
      <xdr:colOff>762000</xdr:colOff>
      <xdr:row>75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74</xdr:row>
      <xdr:rowOff>0</xdr:rowOff>
    </xdr:from>
    <xdr:to>
      <xdr:col>1</xdr:col>
      <xdr:colOff>771525</xdr:colOff>
      <xdr:row>75</xdr:row>
      <xdr:rowOff>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50</xdr:row>
      <xdr:rowOff>0</xdr:rowOff>
    </xdr:from>
    <xdr:to>
      <xdr:col>1</xdr:col>
      <xdr:colOff>876300</xdr:colOff>
      <xdr:row>51</xdr:row>
      <xdr:rowOff>152400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87642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171450</xdr:rowOff>
    </xdr:from>
    <xdr:to>
      <xdr:col>1</xdr:col>
      <xdr:colOff>9525</xdr:colOff>
      <xdr:row>56</xdr:row>
      <xdr:rowOff>161925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1085850" y="1914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1085850" y="194310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171450</xdr:rowOff>
    </xdr:from>
    <xdr:to>
      <xdr:col>1</xdr:col>
      <xdr:colOff>9525</xdr:colOff>
      <xdr:row>57</xdr:row>
      <xdr:rowOff>161925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1085850" y="2114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57</xdr:row>
      <xdr:rowOff>171450</xdr:rowOff>
    </xdr:from>
    <xdr:to>
      <xdr:col>1</xdr:col>
      <xdr:colOff>9525</xdr:colOff>
      <xdr:row>58</xdr:row>
      <xdr:rowOff>161925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1085850" y="23145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2733675</xdr:colOff>
      <xdr:row>53</xdr:row>
      <xdr:rowOff>38100</xdr:rowOff>
    </xdr:from>
    <xdr:to>
      <xdr:col>1</xdr:col>
      <xdr:colOff>2743200</xdr:colOff>
      <xdr:row>54</xdr:row>
      <xdr:rowOff>38100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267075" y="117157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60</xdr:row>
      <xdr:rowOff>161925</xdr:rowOff>
    </xdr:from>
    <xdr:to>
      <xdr:col>3</xdr:col>
      <xdr:colOff>9525</xdr:colOff>
      <xdr:row>61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248400" y="116490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61</xdr:row>
      <xdr:rowOff>0</xdr:rowOff>
    </xdr:from>
    <xdr:to>
      <xdr:col>1</xdr:col>
      <xdr:colOff>9525</xdr:colOff>
      <xdr:row>62</xdr:row>
      <xdr:rowOff>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1085850" y="2943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74</xdr:row>
      <xdr:rowOff>0</xdr:rowOff>
    </xdr:from>
    <xdr:to>
      <xdr:col>1</xdr:col>
      <xdr:colOff>9525</xdr:colOff>
      <xdr:row>75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74</xdr:row>
      <xdr:rowOff>0</xdr:rowOff>
    </xdr:from>
    <xdr:to>
      <xdr:col>1</xdr:col>
      <xdr:colOff>9525</xdr:colOff>
      <xdr:row>75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74</xdr:row>
      <xdr:rowOff>171450</xdr:rowOff>
    </xdr:from>
    <xdr:to>
      <xdr:col>1</xdr:col>
      <xdr:colOff>9525</xdr:colOff>
      <xdr:row>75</xdr:row>
      <xdr:rowOff>161925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1085850" y="55149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75</xdr:row>
      <xdr:rowOff>0</xdr:rowOff>
    </xdr:from>
    <xdr:to>
      <xdr:col>1</xdr:col>
      <xdr:colOff>9525</xdr:colOff>
      <xdr:row>76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1085850" y="5543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74</xdr:row>
      <xdr:rowOff>0</xdr:rowOff>
    </xdr:from>
    <xdr:to>
      <xdr:col>1</xdr:col>
      <xdr:colOff>590550</xdr:colOff>
      <xdr:row>75</xdr:row>
      <xdr:rowOff>161925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74</xdr:row>
      <xdr:rowOff>0</xdr:rowOff>
    </xdr:from>
    <xdr:to>
      <xdr:col>1</xdr:col>
      <xdr:colOff>590550</xdr:colOff>
      <xdr:row>75</xdr:row>
      <xdr:rowOff>142875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74</xdr:row>
      <xdr:rowOff>0</xdr:rowOff>
    </xdr:from>
    <xdr:to>
      <xdr:col>1</xdr:col>
      <xdr:colOff>590550</xdr:colOff>
      <xdr:row>75</xdr:row>
      <xdr:rowOff>142875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74</xdr:row>
      <xdr:rowOff>0</xdr:rowOff>
    </xdr:from>
    <xdr:to>
      <xdr:col>1</xdr:col>
      <xdr:colOff>590550</xdr:colOff>
      <xdr:row>75</xdr:row>
      <xdr:rowOff>152400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75</xdr:row>
      <xdr:rowOff>0</xdr:rowOff>
    </xdr:from>
    <xdr:to>
      <xdr:col>1</xdr:col>
      <xdr:colOff>762000</xdr:colOff>
      <xdr:row>76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75</xdr:row>
      <xdr:rowOff>0</xdr:rowOff>
    </xdr:from>
    <xdr:to>
      <xdr:col>1</xdr:col>
      <xdr:colOff>762000</xdr:colOff>
      <xdr:row>76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75</xdr:row>
      <xdr:rowOff>0</xdr:rowOff>
    </xdr:from>
    <xdr:to>
      <xdr:col>1</xdr:col>
      <xdr:colOff>762000</xdr:colOff>
      <xdr:row>76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657225</xdr:colOff>
      <xdr:row>77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1762125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666750</xdr:colOff>
      <xdr:row>77</xdr:row>
      <xdr:rowOff>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771650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67</xdr:row>
      <xdr:rowOff>0</xdr:rowOff>
    </xdr:from>
    <xdr:to>
      <xdr:col>1</xdr:col>
      <xdr:colOff>885825</xdr:colOff>
      <xdr:row>68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1895475" y="57435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121</xdr:row>
      <xdr:rowOff>0</xdr:rowOff>
    </xdr:from>
    <xdr:to>
      <xdr:col>1</xdr:col>
      <xdr:colOff>9525</xdr:colOff>
      <xdr:row>122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1085850" y="153447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121</xdr:row>
      <xdr:rowOff>171450</xdr:rowOff>
    </xdr:from>
    <xdr:to>
      <xdr:col>1</xdr:col>
      <xdr:colOff>9525</xdr:colOff>
      <xdr:row>122</xdr:row>
      <xdr:rowOff>161925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723900</xdr:colOff>
      <xdr:row>121</xdr:row>
      <xdr:rowOff>38100</xdr:rowOff>
    </xdr:from>
    <xdr:to>
      <xdr:col>1</xdr:col>
      <xdr:colOff>114300</xdr:colOff>
      <xdr:row>122</xdr:row>
      <xdr:rowOff>28575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1076325" y="15382875"/>
          <a:ext cx="904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75</xdr:row>
      <xdr:rowOff>0</xdr:rowOff>
    </xdr:from>
    <xdr:to>
      <xdr:col>1</xdr:col>
      <xdr:colOff>590550</xdr:colOff>
      <xdr:row>76</xdr:row>
      <xdr:rowOff>161925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75</xdr:row>
      <xdr:rowOff>0</xdr:rowOff>
    </xdr:from>
    <xdr:to>
      <xdr:col>1</xdr:col>
      <xdr:colOff>590550</xdr:colOff>
      <xdr:row>76</xdr:row>
      <xdr:rowOff>142875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75</xdr:row>
      <xdr:rowOff>0</xdr:rowOff>
    </xdr:from>
    <xdr:to>
      <xdr:col>1</xdr:col>
      <xdr:colOff>590550</xdr:colOff>
      <xdr:row>76</xdr:row>
      <xdr:rowOff>142875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75</xdr:row>
      <xdr:rowOff>0</xdr:rowOff>
    </xdr:from>
    <xdr:to>
      <xdr:col>1</xdr:col>
      <xdr:colOff>590550</xdr:colOff>
      <xdr:row>76</xdr:row>
      <xdr:rowOff>152400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75</xdr:row>
      <xdr:rowOff>0</xdr:rowOff>
    </xdr:from>
    <xdr:to>
      <xdr:col>1</xdr:col>
      <xdr:colOff>590550</xdr:colOff>
      <xdr:row>76</xdr:row>
      <xdr:rowOff>161925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75</xdr:row>
      <xdr:rowOff>0</xdr:rowOff>
    </xdr:from>
    <xdr:to>
      <xdr:col>1</xdr:col>
      <xdr:colOff>590550</xdr:colOff>
      <xdr:row>76</xdr:row>
      <xdr:rowOff>142875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75</xdr:row>
      <xdr:rowOff>0</xdr:rowOff>
    </xdr:from>
    <xdr:to>
      <xdr:col>1</xdr:col>
      <xdr:colOff>590550</xdr:colOff>
      <xdr:row>76</xdr:row>
      <xdr:rowOff>142875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75</xdr:row>
      <xdr:rowOff>0</xdr:rowOff>
    </xdr:from>
    <xdr:to>
      <xdr:col>1</xdr:col>
      <xdr:colOff>590550</xdr:colOff>
      <xdr:row>76</xdr:row>
      <xdr:rowOff>152400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762000</xdr:colOff>
      <xdr:row>77</xdr:row>
      <xdr:rowOff>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73</xdr:row>
      <xdr:rowOff>0</xdr:rowOff>
    </xdr:from>
    <xdr:to>
      <xdr:col>1</xdr:col>
      <xdr:colOff>590550</xdr:colOff>
      <xdr:row>74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73</xdr:row>
      <xdr:rowOff>0</xdr:rowOff>
    </xdr:from>
    <xdr:to>
      <xdr:col>1</xdr:col>
      <xdr:colOff>590550</xdr:colOff>
      <xdr:row>74</xdr:row>
      <xdr:rowOff>142875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73</xdr:row>
      <xdr:rowOff>0</xdr:rowOff>
    </xdr:from>
    <xdr:to>
      <xdr:col>1</xdr:col>
      <xdr:colOff>590550</xdr:colOff>
      <xdr:row>74</xdr:row>
      <xdr:rowOff>142875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73</xdr:row>
      <xdr:rowOff>0</xdr:rowOff>
    </xdr:from>
    <xdr:to>
      <xdr:col>1</xdr:col>
      <xdr:colOff>590550</xdr:colOff>
      <xdr:row>74</xdr:row>
      <xdr:rowOff>152400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73</xdr:row>
      <xdr:rowOff>0</xdr:rowOff>
    </xdr:from>
    <xdr:to>
      <xdr:col>1</xdr:col>
      <xdr:colOff>590550</xdr:colOff>
      <xdr:row>74</xdr:row>
      <xdr:rowOff>161925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73</xdr:row>
      <xdr:rowOff>0</xdr:rowOff>
    </xdr:from>
    <xdr:to>
      <xdr:col>1</xdr:col>
      <xdr:colOff>590550</xdr:colOff>
      <xdr:row>74</xdr:row>
      <xdr:rowOff>142875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73</xdr:row>
      <xdr:rowOff>0</xdr:rowOff>
    </xdr:from>
    <xdr:to>
      <xdr:col>1</xdr:col>
      <xdr:colOff>590550</xdr:colOff>
      <xdr:row>74</xdr:row>
      <xdr:rowOff>142875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73</xdr:row>
      <xdr:rowOff>0</xdr:rowOff>
    </xdr:from>
    <xdr:to>
      <xdr:col>1</xdr:col>
      <xdr:colOff>590550</xdr:colOff>
      <xdr:row>74</xdr:row>
      <xdr:rowOff>152400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63</xdr:row>
      <xdr:rowOff>0</xdr:rowOff>
    </xdr:from>
    <xdr:to>
      <xdr:col>1</xdr:col>
      <xdr:colOff>885825</xdr:colOff>
      <xdr:row>64</xdr:row>
      <xdr:rowOff>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1895475" y="454342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5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105</xdr:row>
      <xdr:rowOff>0</xdr:rowOff>
    </xdr:from>
    <xdr:to>
      <xdr:col>1</xdr:col>
      <xdr:colOff>885825</xdr:colOff>
      <xdr:row>106</xdr:row>
      <xdr:rowOff>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161925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142875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142875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152400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161925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142875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142875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152400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51</xdr:row>
      <xdr:rowOff>0</xdr:rowOff>
    </xdr:from>
    <xdr:to>
      <xdr:col>1</xdr:col>
      <xdr:colOff>885825</xdr:colOff>
      <xdr:row>52</xdr:row>
      <xdr:rowOff>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1895475" y="19431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814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762000</xdr:colOff>
      <xdr:row>51</xdr:row>
      <xdr:rowOff>0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533400" y="11487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61</xdr:row>
      <xdr:rowOff>0</xdr:rowOff>
    </xdr:from>
    <xdr:to>
      <xdr:col>1</xdr:col>
      <xdr:colOff>885825</xdr:colOff>
      <xdr:row>62</xdr:row>
      <xdr:rowOff>0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1895475" y="41433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66</xdr:row>
      <xdr:rowOff>0</xdr:rowOff>
    </xdr:from>
    <xdr:to>
      <xdr:col>1</xdr:col>
      <xdr:colOff>885825</xdr:colOff>
      <xdr:row>67</xdr:row>
      <xdr:rowOff>0</xdr:rowOff>
    </xdr:to>
    <xdr:sp macro="" textlink="">
      <xdr:nvSpPr>
        <xdr:cNvPr id="852" name="Text Box 3"/>
        <xdr:cNvSpPr txBox="1">
          <a:spLocks noChangeArrowheads="1"/>
        </xdr:cNvSpPr>
      </xdr:nvSpPr>
      <xdr:spPr bwMode="auto">
        <a:xfrm>
          <a:off x="1895475" y="51435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161925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142875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72</xdr:row>
      <xdr:rowOff>0</xdr:rowOff>
    </xdr:from>
    <xdr:to>
      <xdr:col>1</xdr:col>
      <xdr:colOff>590550</xdr:colOff>
      <xdr:row>73</xdr:row>
      <xdr:rowOff>152400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73</xdr:row>
      <xdr:rowOff>0</xdr:rowOff>
    </xdr:from>
    <xdr:to>
      <xdr:col>1</xdr:col>
      <xdr:colOff>762000</xdr:colOff>
      <xdr:row>74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6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104</xdr:row>
      <xdr:rowOff>57150</xdr:rowOff>
    </xdr:from>
    <xdr:to>
      <xdr:col>1</xdr:col>
      <xdr:colOff>885825</xdr:colOff>
      <xdr:row>105</xdr:row>
      <xdr:rowOff>95250</xdr:rowOff>
    </xdr:to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1895475" y="1520190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7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105</xdr:row>
      <xdr:rowOff>0</xdr:rowOff>
    </xdr:from>
    <xdr:to>
      <xdr:col>1</xdr:col>
      <xdr:colOff>885825</xdr:colOff>
      <xdr:row>106</xdr:row>
      <xdr:rowOff>0</xdr:rowOff>
    </xdr:to>
    <xdr:sp macro="" textlink="">
      <xdr:nvSpPr>
        <xdr:cNvPr id="878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161925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142875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142875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152400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161925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142875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142875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120</xdr:row>
      <xdr:rowOff>0</xdr:rowOff>
    </xdr:from>
    <xdr:to>
      <xdr:col>1</xdr:col>
      <xdr:colOff>590550</xdr:colOff>
      <xdr:row>121</xdr:row>
      <xdr:rowOff>152400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121</xdr:row>
      <xdr:rowOff>0</xdr:rowOff>
    </xdr:from>
    <xdr:to>
      <xdr:col>1</xdr:col>
      <xdr:colOff>762000</xdr:colOff>
      <xdr:row>122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120</xdr:row>
      <xdr:rowOff>0</xdr:rowOff>
    </xdr:from>
    <xdr:to>
      <xdr:col>1</xdr:col>
      <xdr:colOff>762000</xdr:colOff>
      <xdr:row>121</xdr:row>
      <xdr:rowOff>0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1762125" y="151447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105</xdr:row>
      <xdr:rowOff>0</xdr:rowOff>
    </xdr:from>
    <xdr:to>
      <xdr:col>1</xdr:col>
      <xdr:colOff>590550</xdr:colOff>
      <xdr:row>106</xdr:row>
      <xdr:rowOff>161925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123</xdr:row>
      <xdr:rowOff>0</xdr:rowOff>
    </xdr:from>
    <xdr:to>
      <xdr:col>1</xdr:col>
      <xdr:colOff>762000</xdr:colOff>
      <xdr:row>124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123</xdr:row>
      <xdr:rowOff>0</xdr:rowOff>
    </xdr:from>
    <xdr:to>
      <xdr:col>1</xdr:col>
      <xdr:colOff>762000</xdr:colOff>
      <xdr:row>124</xdr:row>
      <xdr:rowOff>0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161925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142875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142875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152400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161925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142875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142875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152400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108</xdr:row>
      <xdr:rowOff>0</xdr:rowOff>
    </xdr:from>
    <xdr:to>
      <xdr:col>1</xdr:col>
      <xdr:colOff>885825</xdr:colOff>
      <xdr:row>109</xdr:row>
      <xdr:rowOff>38100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1895475" y="15801975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161925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142875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142875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152400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161925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142875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142875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123</xdr:row>
      <xdr:rowOff>0</xdr:rowOff>
    </xdr:from>
    <xdr:to>
      <xdr:col>1</xdr:col>
      <xdr:colOff>590550</xdr:colOff>
      <xdr:row>124</xdr:row>
      <xdr:rowOff>152400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590550</xdr:colOff>
      <xdr:row>122</xdr:row>
      <xdr:rowOff>161925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485775</xdr:colOff>
      <xdr:row>122</xdr:row>
      <xdr:rowOff>161925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590675" y="153447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590550</xdr:colOff>
      <xdr:row>122</xdr:row>
      <xdr:rowOff>142875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590550</xdr:colOff>
      <xdr:row>122</xdr:row>
      <xdr:rowOff>142875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590550</xdr:colOff>
      <xdr:row>122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121</xdr:row>
      <xdr:rowOff>171450</xdr:rowOff>
    </xdr:from>
    <xdr:to>
      <xdr:col>1</xdr:col>
      <xdr:colOff>9525</xdr:colOff>
      <xdr:row>122</xdr:row>
      <xdr:rowOff>161925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590550</xdr:colOff>
      <xdr:row>122</xdr:row>
      <xdr:rowOff>152400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590550</xdr:colOff>
      <xdr:row>122</xdr:row>
      <xdr:rowOff>152400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590550</xdr:colOff>
      <xdr:row>122</xdr:row>
      <xdr:rowOff>161925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485775</xdr:colOff>
      <xdr:row>122</xdr:row>
      <xdr:rowOff>152400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121</xdr:row>
      <xdr:rowOff>0</xdr:rowOff>
    </xdr:from>
    <xdr:to>
      <xdr:col>1</xdr:col>
      <xdr:colOff>485775</xdr:colOff>
      <xdr:row>122</xdr:row>
      <xdr:rowOff>152400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19050</xdr:rowOff>
    </xdr:from>
    <xdr:to>
      <xdr:col>1</xdr:col>
      <xdr:colOff>762000</xdr:colOff>
      <xdr:row>106</xdr:row>
      <xdr:rowOff>19050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866900" y="1536382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121</xdr:row>
      <xdr:rowOff>171450</xdr:rowOff>
    </xdr:from>
    <xdr:to>
      <xdr:col>1</xdr:col>
      <xdr:colOff>9525</xdr:colOff>
      <xdr:row>122</xdr:row>
      <xdr:rowOff>161925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122</xdr:row>
      <xdr:rowOff>171450</xdr:rowOff>
    </xdr:from>
    <xdr:to>
      <xdr:col>1</xdr:col>
      <xdr:colOff>9525</xdr:colOff>
      <xdr:row>123</xdr:row>
      <xdr:rowOff>161925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122</xdr:row>
      <xdr:rowOff>0</xdr:rowOff>
    </xdr:from>
    <xdr:to>
      <xdr:col>1</xdr:col>
      <xdr:colOff>590550</xdr:colOff>
      <xdr:row>123</xdr:row>
      <xdr:rowOff>161925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122</xdr:row>
      <xdr:rowOff>0</xdr:rowOff>
    </xdr:from>
    <xdr:to>
      <xdr:col>1</xdr:col>
      <xdr:colOff>485775</xdr:colOff>
      <xdr:row>123</xdr:row>
      <xdr:rowOff>161925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590675" y="1554480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122</xdr:row>
      <xdr:rowOff>0</xdr:rowOff>
    </xdr:from>
    <xdr:to>
      <xdr:col>1</xdr:col>
      <xdr:colOff>590550</xdr:colOff>
      <xdr:row>123</xdr:row>
      <xdr:rowOff>142875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122</xdr:row>
      <xdr:rowOff>0</xdr:rowOff>
    </xdr:from>
    <xdr:to>
      <xdr:col>1</xdr:col>
      <xdr:colOff>590550</xdr:colOff>
      <xdr:row>123</xdr:row>
      <xdr:rowOff>142875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122</xdr:row>
      <xdr:rowOff>0</xdr:rowOff>
    </xdr:from>
    <xdr:to>
      <xdr:col>1</xdr:col>
      <xdr:colOff>590550</xdr:colOff>
      <xdr:row>123</xdr:row>
      <xdr:rowOff>152400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122</xdr:row>
      <xdr:rowOff>171450</xdr:rowOff>
    </xdr:from>
    <xdr:to>
      <xdr:col>1</xdr:col>
      <xdr:colOff>9525</xdr:colOff>
      <xdr:row>123</xdr:row>
      <xdr:rowOff>161925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122</xdr:row>
      <xdr:rowOff>0</xdr:rowOff>
    </xdr:from>
    <xdr:to>
      <xdr:col>1</xdr:col>
      <xdr:colOff>590550</xdr:colOff>
      <xdr:row>123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122</xdr:row>
      <xdr:rowOff>0</xdr:rowOff>
    </xdr:from>
    <xdr:to>
      <xdr:col>1</xdr:col>
      <xdr:colOff>590550</xdr:colOff>
      <xdr:row>123</xdr:row>
      <xdr:rowOff>142875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122</xdr:row>
      <xdr:rowOff>0</xdr:rowOff>
    </xdr:from>
    <xdr:to>
      <xdr:col>1</xdr:col>
      <xdr:colOff>590550</xdr:colOff>
      <xdr:row>123</xdr:row>
      <xdr:rowOff>142875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122</xdr:row>
      <xdr:rowOff>0</xdr:rowOff>
    </xdr:from>
    <xdr:to>
      <xdr:col>1</xdr:col>
      <xdr:colOff>590550</xdr:colOff>
      <xdr:row>123</xdr:row>
      <xdr:rowOff>152400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122</xdr:row>
      <xdr:rowOff>0</xdr:rowOff>
    </xdr:from>
    <xdr:to>
      <xdr:col>1</xdr:col>
      <xdr:colOff>762000</xdr:colOff>
      <xdr:row>123</xdr:row>
      <xdr:rowOff>0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122</xdr:row>
      <xdr:rowOff>0</xdr:rowOff>
    </xdr:from>
    <xdr:to>
      <xdr:col>1</xdr:col>
      <xdr:colOff>762000</xdr:colOff>
      <xdr:row>123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122</xdr:row>
      <xdr:rowOff>0</xdr:rowOff>
    </xdr:from>
    <xdr:to>
      <xdr:col>1</xdr:col>
      <xdr:colOff>762000</xdr:colOff>
      <xdr:row>123</xdr:row>
      <xdr:rowOff>0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122</xdr:row>
      <xdr:rowOff>0</xdr:rowOff>
    </xdr:from>
    <xdr:to>
      <xdr:col>1</xdr:col>
      <xdr:colOff>762000</xdr:colOff>
      <xdr:row>123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94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125</xdr:row>
      <xdr:rowOff>0</xdr:rowOff>
    </xdr:from>
    <xdr:to>
      <xdr:col>1</xdr:col>
      <xdr:colOff>762000</xdr:colOff>
      <xdr:row>126</xdr:row>
      <xdr:rowOff>0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127</xdr:row>
      <xdr:rowOff>0</xdr:rowOff>
    </xdr:from>
    <xdr:to>
      <xdr:col>1</xdr:col>
      <xdr:colOff>762000</xdr:colOff>
      <xdr:row>128</xdr:row>
      <xdr:rowOff>0</xdr:rowOff>
    </xdr:to>
    <xdr:sp macro="" textlink="">
      <xdr:nvSpPr>
        <xdr:cNvPr id="946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127</xdr:row>
      <xdr:rowOff>0</xdr:rowOff>
    </xdr:from>
    <xdr:to>
      <xdr:col>1</xdr:col>
      <xdr:colOff>762000</xdr:colOff>
      <xdr:row>128</xdr:row>
      <xdr:rowOff>0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127</xdr:row>
      <xdr:rowOff>0</xdr:rowOff>
    </xdr:from>
    <xdr:to>
      <xdr:col>1</xdr:col>
      <xdr:colOff>762000</xdr:colOff>
      <xdr:row>128</xdr:row>
      <xdr:rowOff>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128</xdr:row>
      <xdr:rowOff>0</xdr:rowOff>
    </xdr:from>
    <xdr:to>
      <xdr:col>1</xdr:col>
      <xdr:colOff>762000</xdr:colOff>
      <xdr:row>129</xdr:row>
      <xdr:rowOff>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128</xdr:row>
      <xdr:rowOff>0</xdr:rowOff>
    </xdr:from>
    <xdr:to>
      <xdr:col>1</xdr:col>
      <xdr:colOff>762000</xdr:colOff>
      <xdr:row>129</xdr:row>
      <xdr:rowOff>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128</xdr:row>
      <xdr:rowOff>0</xdr:rowOff>
    </xdr:from>
    <xdr:to>
      <xdr:col>1</xdr:col>
      <xdr:colOff>762000</xdr:colOff>
      <xdr:row>129</xdr:row>
      <xdr:rowOff>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128</xdr:row>
      <xdr:rowOff>0</xdr:rowOff>
    </xdr:from>
    <xdr:to>
      <xdr:col>1</xdr:col>
      <xdr:colOff>762000</xdr:colOff>
      <xdr:row>129</xdr:row>
      <xdr:rowOff>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128</xdr:row>
      <xdr:rowOff>0</xdr:rowOff>
    </xdr:from>
    <xdr:to>
      <xdr:col>1</xdr:col>
      <xdr:colOff>762000</xdr:colOff>
      <xdr:row>129</xdr:row>
      <xdr:rowOff>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128</xdr:row>
      <xdr:rowOff>0</xdr:rowOff>
    </xdr:from>
    <xdr:to>
      <xdr:col>1</xdr:col>
      <xdr:colOff>762000</xdr:colOff>
      <xdr:row>129</xdr:row>
      <xdr:rowOff>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128</xdr:row>
      <xdr:rowOff>0</xdr:rowOff>
    </xdr:from>
    <xdr:to>
      <xdr:col>1</xdr:col>
      <xdr:colOff>762000</xdr:colOff>
      <xdr:row>129</xdr:row>
      <xdr:rowOff>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128</xdr:row>
      <xdr:rowOff>0</xdr:rowOff>
    </xdr:from>
    <xdr:to>
      <xdr:col>1</xdr:col>
      <xdr:colOff>762000</xdr:colOff>
      <xdr:row>129</xdr:row>
      <xdr:rowOff>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128</xdr:row>
      <xdr:rowOff>0</xdr:rowOff>
    </xdr:from>
    <xdr:to>
      <xdr:col>1</xdr:col>
      <xdr:colOff>762000</xdr:colOff>
      <xdr:row>129</xdr:row>
      <xdr:rowOff>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129</xdr:row>
      <xdr:rowOff>0</xdr:rowOff>
    </xdr:from>
    <xdr:to>
      <xdr:col>1</xdr:col>
      <xdr:colOff>762000</xdr:colOff>
      <xdr:row>130</xdr:row>
      <xdr:rowOff>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129</xdr:row>
      <xdr:rowOff>0</xdr:rowOff>
    </xdr:from>
    <xdr:to>
      <xdr:col>1</xdr:col>
      <xdr:colOff>762000</xdr:colOff>
      <xdr:row>130</xdr:row>
      <xdr:rowOff>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228600</xdr:colOff>
      <xdr:row>130</xdr:row>
      <xdr:rowOff>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0" y="23679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129</xdr:row>
      <xdr:rowOff>0</xdr:rowOff>
    </xdr:from>
    <xdr:to>
      <xdr:col>1</xdr:col>
      <xdr:colOff>762000</xdr:colOff>
      <xdr:row>130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129</xdr:row>
      <xdr:rowOff>0</xdr:rowOff>
    </xdr:from>
    <xdr:to>
      <xdr:col>1</xdr:col>
      <xdr:colOff>762000</xdr:colOff>
      <xdr:row>130</xdr:row>
      <xdr:rowOff>0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129</xdr:row>
      <xdr:rowOff>0</xdr:rowOff>
    </xdr:from>
    <xdr:to>
      <xdr:col>1</xdr:col>
      <xdr:colOff>762000</xdr:colOff>
      <xdr:row>130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129</xdr:row>
      <xdr:rowOff>0</xdr:rowOff>
    </xdr:from>
    <xdr:to>
      <xdr:col>1</xdr:col>
      <xdr:colOff>762000</xdr:colOff>
      <xdr:row>130</xdr:row>
      <xdr:rowOff>0</xdr:rowOff>
    </xdr:to>
    <xdr:sp macro="" textlink="">
      <xdr:nvSpPr>
        <xdr:cNvPr id="964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129</xdr:row>
      <xdr:rowOff>0</xdr:rowOff>
    </xdr:from>
    <xdr:to>
      <xdr:col>1</xdr:col>
      <xdr:colOff>762000</xdr:colOff>
      <xdr:row>130</xdr:row>
      <xdr:rowOff>0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129</xdr:row>
      <xdr:rowOff>0</xdr:rowOff>
    </xdr:from>
    <xdr:to>
      <xdr:col>1</xdr:col>
      <xdr:colOff>762000</xdr:colOff>
      <xdr:row>130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131</xdr:row>
      <xdr:rowOff>0</xdr:rowOff>
    </xdr:from>
    <xdr:to>
      <xdr:col>1</xdr:col>
      <xdr:colOff>762000</xdr:colOff>
      <xdr:row>132</xdr:row>
      <xdr:rowOff>0</xdr:rowOff>
    </xdr:to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131</xdr:row>
      <xdr:rowOff>0</xdr:rowOff>
    </xdr:from>
    <xdr:to>
      <xdr:col>1</xdr:col>
      <xdr:colOff>762000</xdr:colOff>
      <xdr:row>132</xdr:row>
      <xdr:rowOff>0</xdr:rowOff>
    </xdr:to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131</xdr:row>
      <xdr:rowOff>0</xdr:rowOff>
    </xdr:from>
    <xdr:to>
      <xdr:col>1</xdr:col>
      <xdr:colOff>762000</xdr:colOff>
      <xdr:row>132</xdr:row>
      <xdr:rowOff>0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132</xdr:row>
      <xdr:rowOff>0</xdr:rowOff>
    </xdr:from>
    <xdr:to>
      <xdr:col>1</xdr:col>
      <xdr:colOff>762000</xdr:colOff>
      <xdr:row>133</xdr:row>
      <xdr:rowOff>0</xdr:rowOff>
    </xdr:to>
    <xdr:sp macro="" textlink="">
      <xdr:nvSpPr>
        <xdr:cNvPr id="970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132</xdr:row>
      <xdr:rowOff>0</xdr:rowOff>
    </xdr:from>
    <xdr:to>
      <xdr:col>1</xdr:col>
      <xdr:colOff>762000</xdr:colOff>
      <xdr:row>133</xdr:row>
      <xdr:rowOff>0</xdr:rowOff>
    </xdr:to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132</xdr:row>
      <xdr:rowOff>0</xdr:rowOff>
    </xdr:from>
    <xdr:to>
      <xdr:col>1</xdr:col>
      <xdr:colOff>762000</xdr:colOff>
      <xdr:row>133</xdr:row>
      <xdr:rowOff>0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133</xdr:row>
      <xdr:rowOff>0</xdr:rowOff>
    </xdr:from>
    <xdr:to>
      <xdr:col>1</xdr:col>
      <xdr:colOff>762000</xdr:colOff>
      <xdr:row>134</xdr:row>
      <xdr:rowOff>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133</xdr:row>
      <xdr:rowOff>0</xdr:rowOff>
    </xdr:from>
    <xdr:to>
      <xdr:col>1</xdr:col>
      <xdr:colOff>762000</xdr:colOff>
      <xdr:row>134</xdr:row>
      <xdr:rowOff>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133</xdr:row>
      <xdr:rowOff>0</xdr:rowOff>
    </xdr:from>
    <xdr:to>
      <xdr:col>1</xdr:col>
      <xdr:colOff>762000</xdr:colOff>
      <xdr:row>134</xdr:row>
      <xdr:rowOff>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134</xdr:row>
      <xdr:rowOff>0</xdr:rowOff>
    </xdr:from>
    <xdr:to>
      <xdr:col>1</xdr:col>
      <xdr:colOff>762000</xdr:colOff>
      <xdr:row>135</xdr:row>
      <xdr:rowOff>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134</xdr:row>
      <xdr:rowOff>0</xdr:rowOff>
    </xdr:from>
    <xdr:to>
      <xdr:col>1</xdr:col>
      <xdr:colOff>762000</xdr:colOff>
      <xdr:row>135</xdr:row>
      <xdr:rowOff>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134</xdr:row>
      <xdr:rowOff>0</xdr:rowOff>
    </xdr:from>
    <xdr:to>
      <xdr:col>1</xdr:col>
      <xdr:colOff>762000</xdr:colOff>
      <xdr:row>135</xdr:row>
      <xdr:rowOff>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135</xdr:row>
      <xdr:rowOff>0</xdr:rowOff>
    </xdr:from>
    <xdr:to>
      <xdr:col>1</xdr:col>
      <xdr:colOff>762000</xdr:colOff>
      <xdr:row>136</xdr:row>
      <xdr:rowOff>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135</xdr:row>
      <xdr:rowOff>0</xdr:rowOff>
    </xdr:from>
    <xdr:to>
      <xdr:col>1</xdr:col>
      <xdr:colOff>762000</xdr:colOff>
      <xdr:row>136</xdr:row>
      <xdr:rowOff>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135</xdr:row>
      <xdr:rowOff>0</xdr:rowOff>
    </xdr:from>
    <xdr:to>
      <xdr:col>1</xdr:col>
      <xdr:colOff>762000</xdr:colOff>
      <xdr:row>136</xdr:row>
      <xdr:rowOff>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136</xdr:row>
      <xdr:rowOff>0</xdr:rowOff>
    </xdr:from>
    <xdr:to>
      <xdr:col>1</xdr:col>
      <xdr:colOff>762000</xdr:colOff>
      <xdr:row>137</xdr:row>
      <xdr:rowOff>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136</xdr:row>
      <xdr:rowOff>0</xdr:rowOff>
    </xdr:from>
    <xdr:to>
      <xdr:col>1</xdr:col>
      <xdr:colOff>762000</xdr:colOff>
      <xdr:row>137</xdr:row>
      <xdr:rowOff>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136</xdr:row>
      <xdr:rowOff>0</xdr:rowOff>
    </xdr:from>
    <xdr:to>
      <xdr:col>1</xdr:col>
      <xdr:colOff>762000</xdr:colOff>
      <xdr:row>137</xdr:row>
      <xdr:rowOff>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138</xdr:row>
      <xdr:rowOff>0</xdr:rowOff>
    </xdr:from>
    <xdr:to>
      <xdr:col>1</xdr:col>
      <xdr:colOff>762000</xdr:colOff>
      <xdr:row>139</xdr:row>
      <xdr:rowOff>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138</xdr:row>
      <xdr:rowOff>0</xdr:rowOff>
    </xdr:from>
    <xdr:to>
      <xdr:col>1</xdr:col>
      <xdr:colOff>762000</xdr:colOff>
      <xdr:row>139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138</xdr:row>
      <xdr:rowOff>0</xdr:rowOff>
    </xdr:from>
    <xdr:to>
      <xdr:col>1</xdr:col>
      <xdr:colOff>762000</xdr:colOff>
      <xdr:row>139</xdr:row>
      <xdr:rowOff>0</xdr:rowOff>
    </xdr:to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139</xdr:row>
      <xdr:rowOff>0</xdr:rowOff>
    </xdr:from>
    <xdr:to>
      <xdr:col>1</xdr:col>
      <xdr:colOff>762000</xdr:colOff>
      <xdr:row>140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139</xdr:row>
      <xdr:rowOff>0</xdr:rowOff>
    </xdr:from>
    <xdr:to>
      <xdr:col>1</xdr:col>
      <xdr:colOff>762000</xdr:colOff>
      <xdr:row>140</xdr:row>
      <xdr:rowOff>0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139</xdr:row>
      <xdr:rowOff>0</xdr:rowOff>
    </xdr:from>
    <xdr:to>
      <xdr:col>1</xdr:col>
      <xdr:colOff>762000</xdr:colOff>
      <xdr:row>140</xdr:row>
      <xdr:rowOff>0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139</xdr:row>
      <xdr:rowOff>0</xdr:rowOff>
    </xdr:from>
    <xdr:to>
      <xdr:col>1</xdr:col>
      <xdr:colOff>762000</xdr:colOff>
      <xdr:row>140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139</xdr:row>
      <xdr:rowOff>0</xdr:rowOff>
    </xdr:from>
    <xdr:to>
      <xdr:col>1</xdr:col>
      <xdr:colOff>762000</xdr:colOff>
      <xdr:row>140</xdr:row>
      <xdr:rowOff>0</xdr:rowOff>
    </xdr:to>
    <xdr:sp macro="" textlink="">
      <xdr:nvSpPr>
        <xdr:cNvPr id="992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139</xdr:row>
      <xdr:rowOff>0</xdr:rowOff>
    </xdr:from>
    <xdr:to>
      <xdr:col>1</xdr:col>
      <xdr:colOff>762000</xdr:colOff>
      <xdr:row>140</xdr:row>
      <xdr:rowOff>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1</xdr:col>
      <xdr:colOff>2971800</xdr:colOff>
      <xdr:row>55</xdr:row>
      <xdr:rowOff>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1</xdr:col>
      <xdr:colOff>2971800</xdr:colOff>
      <xdr:row>55</xdr:row>
      <xdr:rowOff>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1</xdr:col>
      <xdr:colOff>2971800</xdr:colOff>
      <xdr:row>55</xdr:row>
      <xdr:rowOff>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73</xdr:row>
      <xdr:rowOff>0</xdr:rowOff>
    </xdr:from>
    <xdr:to>
      <xdr:col>1</xdr:col>
      <xdr:colOff>2981325</xdr:colOff>
      <xdr:row>74</xdr:row>
      <xdr:rowOff>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73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105150" y="67437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74</xdr:row>
      <xdr:rowOff>0</xdr:rowOff>
    </xdr:from>
    <xdr:to>
      <xdr:col>1</xdr:col>
      <xdr:colOff>2971800</xdr:colOff>
      <xdr:row>76</xdr:row>
      <xdr:rowOff>0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74</xdr:row>
      <xdr:rowOff>0</xdr:rowOff>
    </xdr:from>
    <xdr:to>
      <xdr:col>2</xdr:col>
      <xdr:colOff>0</xdr:colOff>
      <xdr:row>76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161925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866900" y="71437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81</xdr:row>
      <xdr:rowOff>0</xdr:rowOff>
    </xdr:from>
    <xdr:to>
      <xdr:col>1</xdr:col>
      <xdr:colOff>2171700</xdr:colOff>
      <xdr:row>82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84</xdr:row>
      <xdr:rowOff>0</xdr:rowOff>
    </xdr:from>
    <xdr:to>
      <xdr:col>1</xdr:col>
      <xdr:colOff>2971800</xdr:colOff>
      <xdr:row>85</xdr:row>
      <xdr:rowOff>0</xdr:rowOff>
    </xdr:to>
    <xdr:sp macro="" textlink="">
      <xdr:nvSpPr>
        <xdr:cNvPr id="1022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84</xdr:row>
      <xdr:rowOff>0</xdr:rowOff>
    </xdr:from>
    <xdr:to>
      <xdr:col>2</xdr:col>
      <xdr:colOff>0</xdr:colOff>
      <xdr:row>85</xdr:row>
      <xdr:rowOff>0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81</xdr:row>
      <xdr:rowOff>0</xdr:rowOff>
    </xdr:from>
    <xdr:to>
      <xdr:col>1</xdr:col>
      <xdr:colOff>2171700</xdr:colOff>
      <xdr:row>82</xdr:row>
      <xdr:rowOff>9525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105150" y="9144000"/>
          <a:ext cx="9334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84</xdr:row>
      <xdr:rowOff>0</xdr:rowOff>
    </xdr:from>
    <xdr:to>
      <xdr:col>1</xdr:col>
      <xdr:colOff>2971800</xdr:colOff>
      <xdr:row>85</xdr:row>
      <xdr:rowOff>9525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84</xdr:row>
      <xdr:rowOff>0</xdr:rowOff>
    </xdr:from>
    <xdr:to>
      <xdr:col>2</xdr:col>
      <xdr:colOff>0</xdr:colOff>
      <xdr:row>85</xdr:row>
      <xdr:rowOff>9525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74</xdr:row>
      <xdr:rowOff>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93</xdr:row>
      <xdr:rowOff>0</xdr:rowOff>
    </xdr:from>
    <xdr:to>
      <xdr:col>1</xdr:col>
      <xdr:colOff>2171700</xdr:colOff>
      <xdr:row>94</xdr:row>
      <xdr:rowOff>161925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95</xdr:row>
      <xdr:rowOff>0</xdr:rowOff>
    </xdr:from>
    <xdr:to>
      <xdr:col>1</xdr:col>
      <xdr:colOff>2971800</xdr:colOff>
      <xdr:row>96</xdr:row>
      <xdr:rowOff>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95</xdr:row>
      <xdr:rowOff>0</xdr:rowOff>
    </xdr:from>
    <xdr:to>
      <xdr:col>2</xdr:col>
      <xdr:colOff>0</xdr:colOff>
      <xdr:row>96</xdr:row>
      <xdr:rowOff>0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647700</xdr:colOff>
      <xdr:row>94</xdr:row>
      <xdr:rowOff>161925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2171700</xdr:colOff>
      <xdr:row>109</xdr:row>
      <xdr:rowOff>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111</xdr:row>
      <xdr:rowOff>0</xdr:rowOff>
    </xdr:from>
    <xdr:to>
      <xdr:col>1</xdr:col>
      <xdr:colOff>2171700</xdr:colOff>
      <xdr:row>112</xdr:row>
      <xdr:rowOff>161925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2971800</xdr:colOff>
      <xdr:row>113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2</xdr:col>
      <xdr:colOff>0</xdr:colOff>
      <xdr:row>113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161925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92</xdr:row>
      <xdr:rowOff>0</xdr:rowOff>
    </xdr:from>
    <xdr:to>
      <xdr:col>1</xdr:col>
      <xdr:colOff>2171700</xdr:colOff>
      <xdr:row>93</xdr:row>
      <xdr:rowOff>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133</xdr:row>
      <xdr:rowOff>0</xdr:rowOff>
    </xdr:from>
    <xdr:to>
      <xdr:col>1</xdr:col>
      <xdr:colOff>2171700</xdr:colOff>
      <xdr:row>134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133</xdr:row>
      <xdr:rowOff>0</xdr:rowOff>
    </xdr:from>
    <xdr:to>
      <xdr:col>1</xdr:col>
      <xdr:colOff>2171700</xdr:colOff>
      <xdr:row>134</xdr:row>
      <xdr:rowOff>161925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136</xdr:row>
      <xdr:rowOff>0</xdr:rowOff>
    </xdr:from>
    <xdr:to>
      <xdr:col>1</xdr:col>
      <xdr:colOff>2971800</xdr:colOff>
      <xdr:row>137</xdr:row>
      <xdr:rowOff>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136</xdr:row>
      <xdr:rowOff>0</xdr:rowOff>
    </xdr:from>
    <xdr:to>
      <xdr:col>2</xdr:col>
      <xdr:colOff>0</xdr:colOff>
      <xdr:row>137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161925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116</xdr:row>
      <xdr:rowOff>0</xdr:rowOff>
    </xdr:from>
    <xdr:to>
      <xdr:col>1</xdr:col>
      <xdr:colOff>2171700</xdr:colOff>
      <xdr:row>117</xdr:row>
      <xdr:rowOff>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3105150" y="191452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89</xdr:row>
      <xdr:rowOff>0</xdr:rowOff>
    </xdr:from>
    <xdr:to>
      <xdr:col>1</xdr:col>
      <xdr:colOff>2971800</xdr:colOff>
      <xdr:row>90</xdr:row>
      <xdr:rowOff>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89</xdr:row>
      <xdr:rowOff>0</xdr:rowOff>
    </xdr:from>
    <xdr:to>
      <xdr:col>2</xdr:col>
      <xdr:colOff>0</xdr:colOff>
      <xdr:row>90</xdr:row>
      <xdr:rowOff>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647700</xdr:colOff>
      <xdr:row>136</xdr:row>
      <xdr:rowOff>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1895475</xdr:colOff>
      <xdr:row>95</xdr:row>
      <xdr:rowOff>0</xdr:rowOff>
    </xdr:from>
    <xdr:to>
      <xdr:col>2</xdr:col>
      <xdr:colOff>742950</xdr:colOff>
      <xdr:row>96</xdr:row>
      <xdr:rowOff>161925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3762375" y="11744325"/>
          <a:ext cx="1562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647700</xdr:colOff>
      <xdr:row>136</xdr:row>
      <xdr:rowOff>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74</xdr:row>
      <xdr:rowOff>0</xdr:rowOff>
    </xdr:from>
    <xdr:to>
      <xdr:col>1</xdr:col>
      <xdr:colOff>2971800</xdr:colOff>
      <xdr:row>76</xdr:row>
      <xdr:rowOff>0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74</xdr:row>
      <xdr:rowOff>0</xdr:rowOff>
    </xdr:from>
    <xdr:to>
      <xdr:col>2</xdr:col>
      <xdr:colOff>0</xdr:colOff>
      <xdr:row>76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161925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1866900" y="71437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93</xdr:row>
      <xdr:rowOff>0</xdr:rowOff>
    </xdr:from>
    <xdr:to>
      <xdr:col>1</xdr:col>
      <xdr:colOff>2171700</xdr:colOff>
      <xdr:row>94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95</xdr:row>
      <xdr:rowOff>0</xdr:rowOff>
    </xdr:from>
    <xdr:to>
      <xdr:col>1</xdr:col>
      <xdr:colOff>2971800</xdr:colOff>
      <xdr:row>96</xdr:row>
      <xdr:rowOff>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95</xdr:row>
      <xdr:rowOff>0</xdr:rowOff>
    </xdr:from>
    <xdr:to>
      <xdr:col>2</xdr:col>
      <xdr:colOff>0</xdr:colOff>
      <xdr:row>96</xdr:row>
      <xdr:rowOff>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647700</xdr:colOff>
      <xdr:row>94</xdr:row>
      <xdr:rowOff>161925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95</xdr:row>
      <xdr:rowOff>0</xdr:rowOff>
    </xdr:from>
    <xdr:to>
      <xdr:col>1</xdr:col>
      <xdr:colOff>2971800</xdr:colOff>
      <xdr:row>96</xdr:row>
      <xdr:rowOff>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95</xdr:row>
      <xdr:rowOff>0</xdr:rowOff>
    </xdr:from>
    <xdr:to>
      <xdr:col>2</xdr:col>
      <xdr:colOff>0</xdr:colOff>
      <xdr:row>96</xdr:row>
      <xdr:rowOff>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647700</xdr:colOff>
      <xdr:row>94</xdr:row>
      <xdr:rowOff>161925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111</xdr:row>
      <xdr:rowOff>0</xdr:rowOff>
    </xdr:from>
    <xdr:to>
      <xdr:col>1</xdr:col>
      <xdr:colOff>2171700</xdr:colOff>
      <xdr:row>112</xdr:row>
      <xdr:rowOff>161925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2971800</xdr:colOff>
      <xdr:row>113</xdr:row>
      <xdr:rowOff>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2</xdr:col>
      <xdr:colOff>0</xdr:colOff>
      <xdr:row>113</xdr:row>
      <xdr:rowOff>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161925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2971800</xdr:colOff>
      <xdr:row>113</xdr:row>
      <xdr:rowOff>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2</xdr:col>
      <xdr:colOff>0</xdr:colOff>
      <xdr:row>113</xdr:row>
      <xdr:rowOff>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161925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112</xdr:row>
      <xdr:rowOff>0</xdr:rowOff>
    </xdr:from>
    <xdr:to>
      <xdr:col>1</xdr:col>
      <xdr:colOff>2971800</xdr:colOff>
      <xdr:row>113</xdr:row>
      <xdr:rowOff>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112</xdr:row>
      <xdr:rowOff>0</xdr:rowOff>
    </xdr:from>
    <xdr:to>
      <xdr:col>2</xdr:col>
      <xdr:colOff>0</xdr:colOff>
      <xdr:row>113</xdr:row>
      <xdr:rowOff>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161925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133</xdr:row>
      <xdr:rowOff>0</xdr:rowOff>
    </xdr:from>
    <xdr:to>
      <xdr:col>1</xdr:col>
      <xdr:colOff>2171700</xdr:colOff>
      <xdr:row>134</xdr:row>
      <xdr:rowOff>161925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136</xdr:row>
      <xdr:rowOff>0</xdr:rowOff>
    </xdr:from>
    <xdr:to>
      <xdr:col>1</xdr:col>
      <xdr:colOff>2971800</xdr:colOff>
      <xdr:row>137</xdr:row>
      <xdr:rowOff>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136</xdr:row>
      <xdr:rowOff>0</xdr:rowOff>
    </xdr:from>
    <xdr:to>
      <xdr:col>2</xdr:col>
      <xdr:colOff>0</xdr:colOff>
      <xdr:row>137</xdr:row>
      <xdr:rowOff>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161925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133</xdr:row>
      <xdr:rowOff>0</xdr:rowOff>
    </xdr:from>
    <xdr:to>
      <xdr:col>1</xdr:col>
      <xdr:colOff>2171700</xdr:colOff>
      <xdr:row>134</xdr:row>
      <xdr:rowOff>161925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136</xdr:row>
      <xdr:rowOff>0</xdr:rowOff>
    </xdr:from>
    <xdr:to>
      <xdr:col>1</xdr:col>
      <xdr:colOff>2971800</xdr:colOff>
      <xdr:row>137</xdr:row>
      <xdr:rowOff>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136</xdr:row>
      <xdr:rowOff>0</xdr:rowOff>
    </xdr:from>
    <xdr:to>
      <xdr:col>2</xdr:col>
      <xdr:colOff>0</xdr:colOff>
      <xdr:row>137</xdr:row>
      <xdr:rowOff>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161925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133</xdr:row>
      <xdr:rowOff>0</xdr:rowOff>
    </xdr:from>
    <xdr:to>
      <xdr:col>1</xdr:col>
      <xdr:colOff>2171700</xdr:colOff>
      <xdr:row>134</xdr:row>
      <xdr:rowOff>161925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136</xdr:row>
      <xdr:rowOff>0</xdr:rowOff>
    </xdr:from>
    <xdr:to>
      <xdr:col>1</xdr:col>
      <xdr:colOff>2971800</xdr:colOff>
      <xdr:row>137</xdr:row>
      <xdr:rowOff>0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136</xdr:row>
      <xdr:rowOff>0</xdr:rowOff>
    </xdr:from>
    <xdr:to>
      <xdr:col>2</xdr:col>
      <xdr:colOff>0</xdr:colOff>
      <xdr:row>137</xdr:row>
      <xdr:rowOff>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161925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136</xdr:row>
      <xdr:rowOff>0</xdr:rowOff>
    </xdr:from>
    <xdr:to>
      <xdr:col>1</xdr:col>
      <xdr:colOff>2971800</xdr:colOff>
      <xdr:row>137</xdr:row>
      <xdr:rowOff>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136</xdr:row>
      <xdr:rowOff>0</xdr:rowOff>
    </xdr:from>
    <xdr:to>
      <xdr:col>2</xdr:col>
      <xdr:colOff>0</xdr:colOff>
      <xdr:row>137</xdr:row>
      <xdr:rowOff>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161925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647700</xdr:colOff>
      <xdr:row>134</xdr:row>
      <xdr:rowOff>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64</xdr:row>
      <xdr:rowOff>66675</xdr:rowOff>
    </xdr:from>
    <xdr:to>
      <xdr:col>1</xdr:col>
      <xdr:colOff>781050</xdr:colOff>
      <xdr:row>66</xdr:row>
      <xdr:rowOff>9525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333625" y="48101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647700</xdr:colOff>
      <xdr:row>66</xdr:row>
      <xdr:rowOff>47625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866900" y="4857750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29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647700</xdr:colOff>
      <xdr:row>80</xdr:row>
      <xdr:rowOff>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647700</xdr:colOff>
      <xdr:row>80</xdr:row>
      <xdr:rowOff>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647700</xdr:colOff>
      <xdr:row>80</xdr:row>
      <xdr:rowOff>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647700</xdr:colOff>
      <xdr:row>80</xdr:row>
      <xdr:rowOff>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647700</xdr:colOff>
      <xdr:row>80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647700</xdr:colOff>
      <xdr:row>80</xdr:row>
      <xdr:rowOff>0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647700</xdr:colOff>
      <xdr:row>75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647700</xdr:colOff>
      <xdr:row>75</xdr:row>
      <xdr:rowOff>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647700</xdr:colOff>
      <xdr:row>75</xdr:row>
      <xdr:rowOff>0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647700</xdr:colOff>
      <xdr:row>75</xdr:row>
      <xdr:rowOff>0</xdr:rowOff>
    </xdr:to>
    <xdr:sp macro="" textlink="">
      <xdr:nvSpPr>
        <xdr:cNvPr id="1142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647700</xdr:colOff>
      <xdr:row>75</xdr:row>
      <xdr:rowOff>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647700</xdr:colOff>
      <xdr:row>75</xdr:row>
      <xdr:rowOff>0</xdr:rowOff>
    </xdr:to>
    <xdr:sp macro="" textlink="">
      <xdr:nvSpPr>
        <xdr:cNvPr id="1144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647700</xdr:colOff>
      <xdr:row>84</xdr:row>
      <xdr:rowOff>0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647700</xdr:colOff>
      <xdr:row>84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647700</xdr:colOff>
      <xdr:row>84</xdr:row>
      <xdr:rowOff>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647700</xdr:colOff>
      <xdr:row>87</xdr:row>
      <xdr:rowOff>0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647700</xdr:colOff>
      <xdr:row>87</xdr:row>
      <xdr:rowOff>0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647700</xdr:colOff>
      <xdr:row>87</xdr:row>
      <xdr:rowOff>0</xdr:rowOff>
    </xdr:to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647700</xdr:colOff>
      <xdr:row>88</xdr:row>
      <xdr:rowOff>0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647700</xdr:colOff>
      <xdr:row>89</xdr:row>
      <xdr:rowOff>0</xdr:rowOff>
    </xdr:to>
    <xdr:sp macro="" textlink="">
      <xdr:nvSpPr>
        <xdr:cNvPr id="1167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647700</xdr:colOff>
      <xdr:row>86</xdr:row>
      <xdr:rowOff>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647700</xdr:colOff>
      <xdr:row>86</xdr:row>
      <xdr:rowOff>0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647700</xdr:colOff>
      <xdr:row>86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171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647700</xdr:colOff>
      <xdr:row>93</xdr:row>
      <xdr:rowOff>0</xdr:rowOff>
    </xdr:to>
    <xdr:sp macro="" textlink="">
      <xdr:nvSpPr>
        <xdr:cNvPr id="1176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647700</xdr:colOff>
      <xdr:row>99</xdr:row>
      <xdr:rowOff>0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647700</xdr:colOff>
      <xdr:row>99</xdr:row>
      <xdr:rowOff>0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647700</xdr:colOff>
      <xdr:row>99</xdr:row>
      <xdr:rowOff>0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647700</xdr:colOff>
      <xdr:row>101</xdr:row>
      <xdr:rowOff>0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647700</xdr:colOff>
      <xdr:row>101</xdr:row>
      <xdr:rowOff>0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647700</xdr:colOff>
      <xdr:row>101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647700</xdr:colOff>
      <xdr:row>101</xdr:row>
      <xdr:rowOff>0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647700</xdr:colOff>
      <xdr:row>101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647700</xdr:colOff>
      <xdr:row>101</xdr:row>
      <xdr:rowOff>0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647700</xdr:colOff>
      <xdr:row>97</xdr:row>
      <xdr:rowOff>0</xdr:rowOff>
    </xdr:to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647700</xdr:colOff>
      <xdr:row>97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647700</xdr:colOff>
      <xdr:row>97</xdr:row>
      <xdr:rowOff>0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647700</xdr:colOff>
      <xdr:row>98</xdr:row>
      <xdr:rowOff>0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647700</xdr:colOff>
      <xdr:row>98</xdr:row>
      <xdr:rowOff>0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647700</xdr:colOff>
      <xdr:row>98</xdr:row>
      <xdr:rowOff>0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647700</xdr:colOff>
      <xdr:row>101</xdr:row>
      <xdr:rowOff>0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647700</xdr:colOff>
      <xdr:row>101</xdr:row>
      <xdr:rowOff>0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647700</xdr:colOff>
      <xdr:row>101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647700</xdr:colOff>
      <xdr:row>102</xdr:row>
      <xdr:rowOff>0</xdr:rowOff>
    </xdr:to>
    <xdr:sp macro="" textlink="">
      <xdr:nvSpPr>
        <xdr:cNvPr id="1195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647700</xdr:colOff>
      <xdr:row>102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647700</xdr:colOff>
      <xdr:row>102</xdr:row>
      <xdr:rowOff>0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647700</xdr:colOff>
      <xdr:row>103</xdr:row>
      <xdr:rowOff>0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647700</xdr:colOff>
      <xdr:row>103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647700</xdr:colOff>
      <xdr:row>103</xdr:row>
      <xdr:rowOff>0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647700</xdr:colOff>
      <xdr:row>104</xdr:row>
      <xdr:rowOff>0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647700</xdr:colOff>
      <xdr:row>104</xdr:row>
      <xdr:rowOff>0</xdr:rowOff>
    </xdr:to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647700</xdr:colOff>
      <xdr:row>104</xdr:row>
      <xdr:rowOff>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647700</xdr:colOff>
      <xdr:row>99</xdr:row>
      <xdr:rowOff>0</xdr:rowOff>
    </xdr:to>
    <xdr:sp macro="" textlink="">
      <xdr:nvSpPr>
        <xdr:cNvPr id="1204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647700</xdr:colOff>
      <xdr:row>99</xdr:row>
      <xdr:rowOff>0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647700</xdr:colOff>
      <xdr:row>99</xdr:row>
      <xdr:rowOff>0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647700</xdr:colOff>
      <xdr:row>109</xdr:row>
      <xdr:rowOff>0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647700</xdr:colOff>
      <xdr:row>109</xdr:row>
      <xdr:rowOff>0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647700</xdr:colOff>
      <xdr:row>109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647700</xdr:colOff>
      <xdr:row>105</xdr:row>
      <xdr:rowOff>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647700</xdr:colOff>
      <xdr:row>105</xdr:row>
      <xdr:rowOff>0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647700</xdr:colOff>
      <xdr:row>105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647700</xdr:colOff>
      <xdr:row>105</xdr:row>
      <xdr:rowOff>0</xdr:rowOff>
    </xdr:to>
    <xdr:sp macro="" textlink="">
      <xdr:nvSpPr>
        <xdr:cNvPr id="1213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647700</xdr:colOff>
      <xdr:row>105</xdr:row>
      <xdr:rowOff>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647700</xdr:colOff>
      <xdr:row>105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647700</xdr:colOff>
      <xdr:row>106</xdr:row>
      <xdr:rowOff>0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647700</xdr:colOff>
      <xdr:row>106</xdr:row>
      <xdr:rowOff>0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647700</xdr:colOff>
      <xdr:row>106</xdr:row>
      <xdr:rowOff>0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647700</xdr:colOff>
      <xdr:row>96</xdr:row>
      <xdr:rowOff>0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647700</xdr:colOff>
      <xdr:row>96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647700</xdr:colOff>
      <xdr:row>96</xdr:row>
      <xdr:rowOff>0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647700</xdr:colOff>
      <xdr:row>109</xdr:row>
      <xdr:rowOff>0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647700</xdr:colOff>
      <xdr:row>109</xdr:row>
      <xdr:rowOff>0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647700</xdr:colOff>
      <xdr:row>109</xdr:row>
      <xdr:rowOff>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0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1866900" y="171450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238125</xdr:colOff>
      <xdr:row>111</xdr:row>
      <xdr:rowOff>0</xdr:rowOff>
    </xdr:from>
    <xdr:to>
      <xdr:col>1</xdr:col>
      <xdr:colOff>885825</xdr:colOff>
      <xdr:row>112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771525" y="23822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647700</xdr:colOff>
      <xdr:row>116</xdr:row>
      <xdr:rowOff>0</xdr:rowOff>
    </xdr:to>
    <xdr:sp macro="" textlink="">
      <xdr:nvSpPr>
        <xdr:cNvPr id="1236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647700</xdr:colOff>
      <xdr:row>116</xdr:row>
      <xdr:rowOff>0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647700</xdr:colOff>
      <xdr:row>116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647700</xdr:colOff>
      <xdr:row>116</xdr:row>
      <xdr:rowOff>0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647700</xdr:colOff>
      <xdr:row>116</xdr:row>
      <xdr:rowOff>0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647700</xdr:colOff>
      <xdr:row>116</xdr:row>
      <xdr:rowOff>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647700</xdr:colOff>
      <xdr:row>117</xdr:row>
      <xdr:rowOff>0</xdr:rowOff>
    </xdr:to>
    <xdr:sp macro="" textlink="">
      <xdr:nvSpPr>
        <xdr:cNvPr id="1242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647700</xdr:colOff>
      <xdr:row>117</xdr:row>
      <xdr:rowOff>0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647700</xdr:colOff>
      <xdr:row>117</xdr:row>
      <xdr:rowOff>0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647700</xdr:colOff>
      <xdr:row>113</xdr:row>
      <xdr:rowOff>0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647700</xdr:colOff>
      <xdr:row>113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647700</xdr:colOff>
      <xdr:row>113</xdr:row>
      <xdr:rowOff>0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647700</xdr:colOff>
      <xdr:row>117</xdr:row>
      <xdr:rowOff>0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647700</xdr:colOff>
      <xdr:row>117</xdr:row>
      <xdr:rowOff>0</xdr:rowOff>
    </xdr:to>
    <xdr:sp macro="" textlink="">
      <xdr:nvSpPr>
        <xdr:cNvPr id="1249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647700</xdr:colOff>
      <xdr:row>117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57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647700</xdr:colOff>
      <xdr:row>119</xdr:row>
      <xdr:rowOff>0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9525</xdr:rowOff>
    </xdr:from>
    <xdr:to>
      <xdr:col>1</xdr:col>
      <xdr:colOff>647700</xdr:colOff>
      <xdr:row>119</xdr:row>
      <xdr:rowOff>9525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533400" y="269271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647700</xdr:colOff>
      <xdr:row>121</xdr:row>
      <xdr:rowOff>0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647700</xdr:colOff>
      <xdr:row>121</xdr:row>
      <xdr:rowOff>0</xdr:rowOff>
    </xdr:to>
    <xdr:sp macro="" textlink="">
      <xdr:nvSpPr>
        <xdr:cNvPr id="1264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647700</xdr:colOff>
      <xdr:row>121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647700</xdr:colOff>
      <xdr:row>114</xdr:row>
      <xdr:rowOff>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647700</xdr:colOff>
      <xdr:row>114</xdr:row>
      <xdr:rowOff>0</xdr:rowOff>
    </xdr:to>
    <xdr:sp macro="" textlink="">
      <xdr:nvSpPr>
        <xdr:cNvPr id="1267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647700</xdr:colOff>
      <xdr:row>114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647700</xdr:colOff>
      <xdr:row>121</xdr:row>
      <xdr:rowOff>0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647700</xdr:colOff>
      <xdr:row>121</xdr:row>
      <xdr:rowOff>0</xdr:rowOff>
    </xdr:to>
    <xdr:sp macro="" textlink="">
      <xdr:nvSpPr>
        <xdr:cNvPr id="1270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647700</xdr:colOff>
      <xdr:row>121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647700</xdr:colOff>
      <xdr:row>122</xdr:row>
      <xdr:rowOff>0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647700</xdr:colOff>
      <xdr:row>122</xdr:row>
      <xdr:rowOff>0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647700</xdr:colOff>
      <xdr:row>122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647700</xdr:colOff>
      <xdr:row>123</xdr:row>
      <xdr:rowOff>0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647700</xdr:colOff>
      <xdr:row>123</xdr:row>
      <xdr:rowOff>0</xdr:rowOff>
    </xdr:to>
    <xdr:sp macro="" textlink="">
      <xdr:nvSpPr>
        <xdr:cNvPr id="1276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144</xdr:row>
      <xdr:rowOff>95250</xdr:rowOff>
    </xdr:from>
    <xdr:to>
      <xdr:col>1</xdr:col>
      <xdr:colOff>628650</xdr:colOff>
      <xdr:row>145</xdr:row>
      <xdr:rowOff>95250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514350" y="2929890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647700</xdr:colOff>
      <xdr:row>124</xdr:row>
      <xdr:rowOff>0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647700</xdr:colOff>
      <xdr:row>124</xdr:row>
      <xdr:rowOff>0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647700</xdr:colOff>
      <xdr:row>124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647700</xdr:colOff>
      <xdr:row>126</xdr:row>
      <xdr:rowOff>0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647700</xdr:colOff>
      <xdr:row>126</xdr:row>
      <xdr:rowOff>0</xdr:rowOff>
    </xdr:to>
    <xdr:sp macro="" textlink="">
      <xdr:nvSpPr>
        <xdr:cNvPr id="1282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647700</xdr:colOff>
      <xdr:row>126</xdr:row>
      <xdr:rowOff>0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647700</xdr:colOff>
      <xdr:row>127</xdr:row>
      <xdr:rowOff>0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647700</xdr:colOff>
      <xdr:row>127</xdr:row>
      <xdr:rowOff>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647700</xdr:colOff>
      <xdr:row>127</xdr:row>
      <xdr:rowOff>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647700</xdr:colOff>
      <xdr:row>128</xdr:row>
      <xdr:rowOff>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647700</xdr:colOff>
      <xdr:row>128</xdr:row>
      <xdr:rowOff>0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647700</xdr:colOff>
      <xdr:row>128</xdr:row>
      <xdr:rowOff>0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647700</xdr:colOff>
      <xdr:row>128</xdr:row>
      <xdr:rowOff>0</xdr:rowOff>
    </xdr:to>
    <xdr:sp macro="" textlink="">
      <xdr:nvSpPr>
        <xdr:cNvPr id="1290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647700</xdr:colOff>
      <xdr:row>128</xdr:row>
      <xdr:rowOff>0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647700</xdr:colOff>
      <xdr:row>128</xdr:row>
      <xdr:rowOff>0</xdr:rowOff>
    </xdr:to>
    <xdr:sp macro="" textlink="">
      <xdr:nvSpPr>
        <xdr:cNvPr id="1292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647700</xdr:colOff>
      <xdr:row>130</xdr:row>
      <xdr:rowOff>0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647700</xdr:colOff>
      <xdr:row>130</xdr:row>
      <xdr:rowOff>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647700</xdr:colOff>
      <xdr:row>130</xdr:row>
      <xdr:rowOff>0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647700</xdr:colOff>
      <xdr:row>131</xdr:row>
      <xdr:rowOff>0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647700</xdr:colOff>
      <xdr:row>131</xdr:row>
      <xdr:rowOff>0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647700</xdr:colOff>
      <xdr:row>131</xdr:row>
      <xdr:rowOff>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647700</xdr:colOff>
      <xdr:row>131</xdr:row>
      <xdr:rowOff>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647700</xdr:colOff>
      <xdr:row>131</xdr:row>
      <xdr:rowOff>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647700</xdr:colOff>
      <xdr:row>131</xdr:row>
      <xdr:rowOff>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647700</xdr:colOff>
      <xdr:row>91</xdr:row>
      <xdr:rowOff>0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647700</xdr:colOff>
      <xdr:row>91</xdr:row>
      <xdr:rowOff>0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647700</xdr:colOff>
      <xdr:row>91</xdr:row>
      <xdr:rowOff>0</xdr:rowOff>
    </xdr:to>
    <xdr:sp macro="" textlink="">
      <xdr:nvSpPr>
        <xdr:cNvPr id="1304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647700</xdr:colOff>
      <xdr:row>91</xdr:row>
      <xdr:rowOff>0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647700</xdr:colOff>
      <xdr:row>91</xdr:row>
      <xdr:rowOff>0</xdr:rowOff>
    </xdr:to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647700</xdr:colOff>
      <xdr:row>91</xdr:row>
      <xdr:rowOff>0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647700</xdr:colOff>
      <xdr:row>137</xdr:row>
      <xdr:rowOff>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647700</xdr:colOff>
      <xdr:row>137</xdr:row>
      <xdr:rowOff>0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647700</xdr:colOff>
      <xdr:row>49</xdr:row>
      <xdr:rowOff>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1866900" y="1343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304800</xdr:colOff>
      <xdr:row>177</xdr:row>
      <xdr:rowOff>47625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866900" y="25431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647700</xdr:colOff>
      <xdr:row>112</xdr:row>
      <xdr:rowOff>38100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1866900" y="173450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647700</xdr:colOff>
      <xdr:row>131</xdr:row>
      <xdr:rowOff>38100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1866900" y="2174557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647700</xdr:colOff>
      <xdr:row>109</xdr:row>
      <xdr:rowOff>38100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1866900" y="157448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647700</xdr:colOff>
      <xdr:row>94</xdr:row>
      <xdr:rowOff>38100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1866900" y="117443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647700</xdr:colOff>
      <xdr:row>82</xdr:row>
      <xdr:rowOff>38100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1866900" y="91440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1866900" y="67437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2171700</xdr:colOff>
      <xdr:row>83</xdr:row>
      <xdr:rowOff>161925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2143125</xdr:colOff>
      <xdr:row>83</xdr:row>
      <xdr:rowOff>161925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2143125</xdr:colOff>
      <xdr:row>83</xdr:row>
      <xdr:rowOff>152400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2143125</xdr:colOff>
      <xdr:row>83</xdr:row>
      <xdr:rowOff>161925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2171700</xdr:colOff>
      <xdr:row>83</xdr:row>
      <xdr:rowOff>161925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2143125</xdr:colOff>
      <xdr:row>83</xdr:row>
      <xdr:rowOff>161925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2143125</xdr:colOff>
      <xdr:row>83</xdr:row>
      <xdr:rowOff>152400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2143125</xdr:colOff>
      <xdr:row>83</xdr:row>
      <xdr:rowOff>161925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2171700</xdr:colOff>
      <xdr:row>83</xdr:row>
      <xdr:rowOff>161925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82</xdr:row>
      <xdr:rowOff>0</xdr:rowOff>
    </xdr:from>
    <xdr:to>
      <xdr:col>1</xdr:col>
      <xdr:colOff>2143125</xdr:colOff>
      <xdr:row>83</xdr:row>
      <xdr:rowOff>161925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133</xdr:row>
      <xdr:rowOff>0</xdr:rowOff>
    </xdr:from>
    <xdr:to>
      <xdr:col>1</xdr:col>
      <xdr:colOff>2171700</xdr:colOff>
      <xdr:row>134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111</xdr:row>
      <xdr:rowOff>0</xdr:rowOff>
    </xdr:from>
    <xdr:to>
      <xdr:col>1</xdr:col>
      <xdr:colOff>2171700</xdr:colOff>
      <xdr:row>112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2171700</xdr:colOff>
      <xdr:row>109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92</xdr:row>
      <xdr:rowOff>0</xdr:rowOff>
    </xdr:from>
    <xdr:to>
      <xdr:col>1</xdr:col>
      <xdr:colOff>2171700</xdr:colOff>
      <xdr:row>93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81</xdr:row>
      <xdr:rowOff>0</xdr:rowOff>
    </xdr:from>
    <xdr:to>
      <xdr:col>1</xdr:col>
      <xdr:colOff>2171700</xdr:colOff>
      <xdr:row>82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56</xdr:row>
      <xdr:rowOff>0</xdr:rowOff>
    </xdr:from>
    <xdr:to>
      <xdr:col>1</xdr:col>
      <xdr:colOff>2171700</xdr:colOff>
      <xdr:row>57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3105150" y="31432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647700</xdr:colOff>
      <xdr:row>66</xdr:row>
      <xdr:rowOff>152400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866900" y="4943475"/>
          <a:ext cx="647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2971800</xdr:colOff>
      <xdr:row>91</xdr:row>
      <xdr:rowOff>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2</xdr:col>
      <xdr:colOff>0</xdr:colOff>
      <xdr:row>91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647700</xdr:colOff>
      <xdr:row>74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133</xdr:row>
      <xdr:rowOff>0</xdr:rowOff>
    </xdr:from>
    <xdr:to>
      <xdr:col>1</xdr:col>
      <xdr:colOff>2171700</xdr:colOff>
      <xdr:row>134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130</xdr:row>
      <xdr:rowOff>0</xdr:rowOff>
    </xdr:from>
    <xdr:to>
      <xdr:col>1</xdr:col>
      <xdr:colOff>2171700</xdr:colOff>
      <xdr:row>131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105150" y="2174557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111</xdr:row>
      <xdr:rowOff>0</xdr:rowOff>
    </xdr:from>
    <xdr:to>
      <xdr:col>1</xdr:col>
      <xdr:colOff>2171700</xdr:colOff>
      <xdr:row>112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1266825</xdr:colOff>
      <xdr:row>108</xdr:row>
      <xdr:rowOff>0</xdr:rowOff>
    </xdr:from>
    <xdr:to>
      <xdr:col>1</xdr:col>
      <xdr:colOff>2200275</xdr:colOff>
      <xdr:row>109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800225" y="229171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92</xdr:row>
      <xdr:rowOff>0</xdr:rowOff>
    </xdr:from>
    <xdr:to>
      <xdr:col>1</xdr:col>
      <xdr:colOff>2171700</xdr:colOff>
      <xdr:row>93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81</xdr:row>
      <xdr:rowOff>0</xdr:rowOff>
    </xdr:from>
    <xdr:to>
      <xdr:col>1</xdr:col>
      <xdr:colOff>2171700</xdr:colOff>
      <xdr:row>82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72</xdr:row>
      <xdr:rowOff>0</xdr:rowOff>
    </xdr:from>
    <xdr:to>
      <xdr:col>1</xdr:col>
      <xdr:colOff>2171700</xdr:colOff>
      <xdr:row>74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159</xdr:row>
      <xdr:rowOff>0</xdr:rowOff>
    </xdr:from>
    <xdr:to>
      <xdr:col>1</xdr:col>
      <xdr:colOff>762000</xdr:colOff>
      <xdr:row>161</xdr:row>
      <xdr:rowOff>0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159</xdr:row>
      <xdr:rowOff>0</xdr:rowOff>
    </xdr:from>
    <xdr:to>
      <xdr:col>1</xdr:col>
      <xdr:colOff>762000</xdr:colOff>
      <xdr:row>161</xdr:row>
      <xdr:rowOff>0</xdr:rowOff>
    </xdr:to>
    <xdr:sp macro="" textlink="">
      <xdr:nvSpPr>
        <xdr:cNvPr id="1360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159</xdr:row>
      <xdr:rowOff>0</xdr:rowOff>
    </xdr:from>
    <xdr:to>
      <xdr:col>1</xdr:col>
      <xdr:colOff>762000</xdr:colOff>
      <xdr:row>161</xdr:row>
      <xdr:rowOff>0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647700</xdr:colOff>
      <xdr:row>140</xdr:row>
      <xdr:rowOff>0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647700</xdr:colOff>
      <xdr:row>140</xdr:row>
      <xdr:rowOff>0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647700</xdr:colOff>
      <xdr:row>140</xdr:row>
      <xdr:rowOff>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647700</xdr:colOff>
      <xdr:row>142</xdr:row>
      <xdr:rowOff>0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647700</xdr:colOff>
      <xdr:row>142</xdr:row>
      <xdr:rowOff>0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647700</xdr:colOff>
      <xdr:row>142</xdr:row>
      <xdr:rowOff>0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647700</xdr:colOff>
      <xdr:row>142</xdr:row>
      <xdr:rowOff>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647700</xdr:colOff>
      <xdr:row>142</xdr:row>
      <xdr:rowOff>0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647700</xdr:colOff>
      <xdr:row>142</xdr:row>
      <xdr:rowOff>0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647700</xdr:colOff>
      <xdr:row>142</xdr:row>
      <xdr:rowOff>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647700</xdr:colOff>
      <xdr:row>142</xdr:row>
      <xdr:rowOff>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533400" y="328707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647700</xdr:colOff>
      <xdr:row>143</xdr:row>
      <xdr:rowOff>0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647700</xdr:colOff>
      <xdr:row>143</xdr:row>
      <xdr:rowOff>0</xdr:rowOff>
    </xdr:to>
    <xdr:sp macro="" textlink="">
      <xdr:nvSpPr>
        <xdr:cNvPr id="1374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647700</xdr:colOff>
      <xdr:row>143</xdr:row>
      <xdr:rowOff>0</xdr:rowOff>
    </xdr:to>
    <xdr:sp macro="" textlink="">
      <xdr:nvSpPr>
        <xdr:cNvPr id="1375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647700</xdr:colOff>
      <xdr:row>143</xdr:row>
      <xdr:rowOff>0</xdr:rowOff>
    </xdr:to>
    <xdr:sp macro="" textlink="">
      <xdr:nvSpPr>
        <xdr:cNvPr id="1376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647700</xdr:colOff>
      <xdr:row>143</xdr:row>
      <xdr:rowOff>0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647700</xdr:colOff>
      <xdr:row>143</xdr:row>
      <xdr:rowOff>0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751355</xdr:colOff>
      <xdr:row>124</xdr:row>
      <xdr:rowOff>0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751355</xdr:colOff>
      <xdr:row>124</xdr:row>
      <xdr:rowOff>0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751355</xdr:colOff>
      <xdr:row>124</xdr:row>
      <xdr:rowOff>0</xdr:rowOff>
    </xdr:to>
    <xdr:sp macro="" textlink="">
      <xdr:nvSpPr>
        <xdr:cNvPr id="1381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751355</xdr:colOff>
      <xdr:row>124</xdr:row>
      <xdr:rowOff>0</xdr:rowOff>
    </xdr:to>
    <xdr:sp macro="" textlink="">
      <xdr:nvSpPr>
        <xdr:cNvPr id="1382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751355</xdr:colOff>
      <xdr:row>124</xdr:row>
      <xdr:rowOff>0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751355</xdr:colOff>
      <xdr:row>124</xdr:row>
      <xdr:rowOff>0</xdr:rowOff>
    </xdr:to>
    <xdr:sp macro="" textlink="">
      <xdr:nvSpPr>
        <xdr:cNvPr id="1384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111</xdr:row>
      <xdr:rowOff>0</xdr:rowOff>
    </xdr:from>
    <xdr:to>
      <xdr:col>2</xdr:col>
      <xdr:colOff>685800</xdr:colOff>
      <xdr:row>112</xdr:row>
      <xdr:rowOff>0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111</xdr:row>
      <xdr:rowOff>0</xdr:rowOff>
    </xdr:from>
    <xdr:to>
      <xdr:col>2</xdr:col>
      <xdr:colOff>685800</xdr:colOff>
      <xdr:row>112</xdr:row>
      <xdr:rowOff>0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111</xdr:row>
      <xdr:rowOff>0</xdr:rowOff>
    </xdr:from>
    <xdr:to>
      <xdr:col>2</xdr:col>
      <xdr:colOff>685800</xdr:colOff>
      <xdr:row>112</xdr:row>
      <xdr:rowOff>0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111</xdr:row>
      <xdr:rowOff>0</xdr:rowOff>
    </xdr:from>
    <xdr:to>
      <xdr:col>2</xdr:col>
      <xdr:colOff>685800</xdr:colOff>
      <xdr:row>112</xdr:row>
      <xdr:rowOff>0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111</xdr:row>
      <xdr:rowOff>0</xdr:rowOff>
    </xdr:from>
    <xdr:to>
      <xdr:col>2</xdr:col>
      <xdr:colOff>685800</xdr:colOff>
      <xdr:row>112</xdr:row>
      <xdr:rowOff>0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111</xdr:row>
      <xdr:rowOff>0</xdr:rowOff>
    </xdr:from>
    <xdr:to>
      <xdr:col>2</xdr:col>
      <xdr:colOff>685800</xdr:colOff>
      <xdr:row>112</xdr:row>
      <xdr:rowOff>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111</xdr:row>
      <xdr:rowOff>0</xdr:rowOff>
    </xdr:from>
    <xdr:to>
      <xdr:col>2</xdr:col>
      <xdr:colOff>685800</xdr:colOff>
      <xdr:row>112</xdr:row>
      <xdr:rowOff>0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111</xdr:row>
      <xdr:rowOff>0</xdr:rowOff>
    </xdr:from>
    <xdr:to>
      <xdr:col>2</xdr:col>
      <xdr:colOff>685800</xdr:colOff>
      <xdr:row>112</xdr:row>
      <xdr:rowOff>0</xdr:rowOff>
    </xdr:to>
    <xdr:sp macro="" textlink="">
      <xdr:nvSpPr>
        <xdr:cNvPr id="1392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111</xdr:row>
      <xdr:rowOff>0</xdr:rowOff>
    </xdr:from>
    <xdr:to>
      <xdr:col>2</xdr:col>
      <xdr:colOff>685800</xdr:colOff>
      <xdr:row>112</xdr:row>
      <xdr:rowOff>0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647700</xdr:colOff>
      <xdr:row>124</xdr:row>
      <xdr:rowOff>0</xdr:rowOff>
    </xdr:to>
    <xdr:sp macro="" textlink="">
      <xdr:nvSpPr>
        <xdr:cNvPr id="1394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647700</xdr:colOff>
      <xdr:row>124</xdr:row>
      <xdr:rowOff>0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647700</xdr:colOff>
      <xdr:row>124</xdr:row>
      <xdr:rowOff>0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647700</xdr:colOff>
      <xdr:row>124</xdr:row>
      <xdr:rowOff>0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647700</xdr:colOff>
      <xdr:row>124</xdr:row>
      <xdr:rowOff>0</xdr:rowOff>
    </xdr:to>
    <xdr:sp macro="" textlink="">
      <xdr:nvSpPr>
        <xdr:cNvPr id="1398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647700</xdr:colOff>
      <xdr:row>124</xdr:row>
      <xdr:rowOff>0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2085975</xdr:colOff>
      <xdr:row>174</xdr:row>
      <xdr:rowOff>38100</xdr:rowOff>
    </xdr:from>
    <xdr:to>
      <xdr:col>2</xdr:col>
      <xdr:colOff>675155</xdr:colOff>
      <xdr:row>175</xdr:row>
      <xdr:rowOff>38100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2619375" y="334327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9525</xdr:colOff>
      <xdr:row>174</xdr:row>
      <xdr:rowOff>9525</xdr:rowOff>
    </xdr:to>
    <xdr:pic>
      <xdr:nvPicPr>
        <xdr:cNvPr id="14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767715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402" name="1401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175</xdr:row>
      <xdr:rowOff>0</xdr:rowOff>
    </xdr:from>
    <xdr:ext cx="184731" cy="264560"/>
    <xdr:sp macro="" textlink="">
      <xdr:nvSpPr>
        <xdr:cNvPr id="1403" name="1402 CuadroTexto"/>
        <xdr:cNvSpPr txBox="1"/>
      </xdr:nvSpPr>
      <xdr:spPr>
        <a:xfrm>
          <a:off x="27717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404" name="1403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112</xdr:row>
      <xdr:rowOff>0</xdr:rowOff>
    </xdr:from>
    <xdr:ext cx="184731" cy="264560"/>
    <xdr:sp macro="" textlink="">
      <xdr:nvSpPr>
        <xdr:cNvPr id="1405" name="1404 CuadroTexto"/>
        <xdr:cNvSpPr txBox="1"/>
      </xdr:nvSpPr>
      <xdr:spPr>
        <a:xfrm>
          <a:off x="2771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1406" name="1405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49</xdr:row>
      <xdr:rowOff>0</xdr:rowOff>
    </xdr:from>
    <xdr:ext cx="184731" cy="264560"/>
    <xdr:sp macro="" textlink="">
      <xdr:nvSpPr>
        <xdr:cNvPr id="1407" name="1406 CuadroTexto"/>
        <xdr:cNvSpPr txBox="1"/>
      </xdr:nvSpPr>
      <xdr:spPr>
        <a:xfrm>
          <a:off x="27717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86</xdr:row>
      <xdr:rowOff>76200</xdr:rowOff>
    </xdr:from>
    <xdr:to>
      <xdr:col>2</xdr:col>
      <xdr:colOff>1171574</xdr:colOff>
      <xdr:row>88</xdr:row>
      <xdr:rowOff>38100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3543300" y="182975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47625</xdr:rowOff>
    </xdr:from>
    <xdr:to>
      <xdr:col>5</xdr:col>
      <xdr:colOff>2524124</xdr:colOff>
      <xdr:row>90</xdr:row>
      <xdr:rowOff>9525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610100" y="16678275"/>
          <a:ext cx="41624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36</xdr:row>
      <xdr:rowOff>76200</xdr:rowOff>
    </xdr:from>
    <xdr:to>
      <xdr:col>8</xdr:col>
      <xdr:colOff>514349</xdr:colOff>
      <xdr:row>38</xdr:row>
      <xdr:rowOff>47625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28575</xdr:rowOff>
    </xdr:from>
    <xdr:to>
      <xdr:col>5</xdr:col>
      <xdr:colOff>485774</xdr:colOff>
      <xdr:row>107</xdr:row>
      <xdr:rowOff>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419600" y="20345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142875</xdr:rowOff>
    </xdr:from>
    <xdr:to>
      <xdr:col>4</xdr:col>
      <xdr:colOff>228600</xdr:colOff>
      <xdr:row>15</xdr:row>
      <xdr:rowOff>104775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419600" y="2943225"/>
          <a:ext cx="10477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105</xdr:row>
      <xdr:rowOff>0</xdr:rowOff>
    </xdr:from>
    <xdr:to>
      <xdr:col>2</xdr:col>
      <xdr:colOff>219075</xdr:colOff>
      <xdr:row>106</xdr:row>
      <xdr:rowOff>28575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3848100" y="22412325"/>
          <a:ext cx="866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123825</xdr:rowOff>
    </xdr:from>
    <xdr:to>
      <xdr:col>4</xdr:col>
      <xdr:colOff>47625</xdr:colOff>
      <xdr:row>12</xdr:row>
      <xdr:rowOff>66675</xdr:rowOff>
    </xdr:to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4419600" y="23526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751355</xdr:colOff>
      <xdr:row>111</xdr:row>
      <xdr:rowOff>0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4419600" y="21269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57150</xdr:rowOff>
    </xdr:from>
    <xdr:to>
      <xdr:col>3</xdr:col>
      <xdr:colOff>751355</xdr:colOff>
      <xdr:row>11</xdr:row>
      <xdr:rowOff>57150</xdr:rowOff>
    </xdr:to>
    <xdr:sp macro="" textlink="">
      <xdr:nvSpPr>
        <xdr:cNvPr id="1416" name="Text Box 3"/>
        <xdr:cNvSpPr txBox="1">
          <a:spLocks noChangeArrowheads="1"/>
        </xdr:cNvSpPr>
      </xdr:nvSpPr>
      <xdr:spPr bwMode="auto">
        <a:xfrm>
          <a:off x="4419600" y="2095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52</xdr:row>
      <xdr:rowOff>152400</xdr:rowOff>
    </xdr:from>
    <xdr:to>
      <xdr:col>3</xdr:col>
      <xdr:colOff>751355</xdr:colOff>
      <xdr:row>53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4419600" y="10372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</xdr:row>
      <xdr:rowOff>9525</xdr:rowOff>
    </xdr:from>
    <xdr:to>
      <xdr:col>4</xdr:col>
      <xdr:colOff>47625</xdr:colOff>
      <xdr:row>79</xdr:row>
      <xdr:rowOff>142875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4419600" y="26193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72</xdr:row>
      <xdr:rowOff>47625</xdr:rowOff>
    </xdr:from>
    <xdr:to>
      <xdr:col>3</xdr:col>
      <xdr:colOff>742950</xdr:colOff>
      <xdr:row>73</xdr:row>
      <xdr:rowOff>47625</xdr:rowOff>
    </xdr:to>
    <xdr:sp macro="" textlink="">
      <xdr:nvSpPr>
        <xdr:cNvPr id="1419" name="Text Box 3"/>
        <xdr:cNvSpPr txBox="1">
          <a:spLocks noChangeArrowheads="1"/>
        </xdr:cNvSpPr>
      </xdr:nvSpPr>
      <xdr:spPr bwMode="auto">
        <a:xfrm>
          <a:off x="4419600" y="14077950"/>
          <a:ext cx="7429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17</xdr:row>
      <xdr:rowOff>66675</xdr:rowOff>
    </xdr:from>
    <xdr:to>
      <xdr:col>1</xdr:col>
      <xdr:colOff>713255</xdr:colOff>
      <xdr:row>18</xdr:row>
      <xdr:rowOff>66675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26</xdr:row>
      <xdr:rowOff>66675</xdr:rowOff>
    </xdr:from>
    <xdr:to>
      <xdr:col>1</xdr:col>
      <xdr:colOff>713255</xdr:colOff>
      <xdr:row>27</xdr:row>
      <xdr:rowOff>66675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35</xdr:row>
      <xdr:rowOff>66675</xdr:rowOff>
    </xdr:from>
    <xdr:to>
      <xdr:col>1</xdr:col>
      <xdr:colOff>713255</xdr:colOff>
      <xdr:row>36</xdr:row>
      <xdr:rowOff>66675</xdr:rowOff>
    </xdr:to>
    <xdr:sp macro="" textlink="">
      <xdr:nvSpPr>
        <xdr:cNvPr id="142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44</xdr:row>
      <xdr:rowOff>66675</xdr:rowOff>
    </xdr:from>
    <xdr:to>
      <xdr:col>1</xdr:col>
      <xdr:colOff>713255</xdr:colOff>
      <xdr:row>45</xdr:row>
      <xdr:rowOff>66675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53</xdr:row>
      <xdr:rowOff>66675</xdr:rowOff>
    </xdr:from>
    <xdr:to>
      <xdr:col>1</xdr:col>
      <xdr:colOff>713255</xdr:colOff>
      <xdr:row>54</xdr:row>
      <xdr:rowOff>66675</xdr:rowOff>
    </xdr:to>
    <xdr:sp macro="" textlink="">
      <xdr:nvSpPr>
        <xdr:cNvPr id="142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63</xdr:row>
      <xdr:rowOff>66675</xdr:rowOff>
    </xdr:from>
    <xdr:to>
      <xdr:col>1</xdr:col>
      <xdr:colOff>713255</xdr:colOff>
      <xdr:row>64</xdr:row>
      <xdr:rowOff>66675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66675</xdr:rowOff>
    </xdr:from>
    <xdr:to>
      <xdr:col>1</xdr:col>
      <xdr:colOff>713255</xdr:colOff>
      <xdr:row>73</xdr:row>
      <xdr:rowOff>66675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81</xdr:row>
      <xdr:rowOff>66675</xdr:rowOff>
    </xdr:from>
    <xdr:to>
      <xdr:col>1</xdr:col>
      <xdr:colOff>713255</xdr:colOff>
      <xdr:row>82</xdr:row>
      <xdr:rowOff>66675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90</xdr:row>
      <xdr:rowOff>66675</xdr:rowOff>
    </xdr:from>
    <xdr:to>
      <xdr:col>1</xdr:col>
      <xdr:colOff>713255</xdr:colOff>
      <xdr:row>91</xdr:row>
      <xdr:rowOff>66675</xdr:rowOff>
    </xdr:to>
    <xdr:sp macro="" textlink="">
      <xdr:nvSpPr>
        <xdr:cNvPr id="142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99</xdr:row>
      <xdr:rowOff>66675</xdr:rowOff>
    </xdr:from>
    <xdr:to>
      <xdr:col>1</xdr:col>
      <xdr:colOff>713255</xdr:colOff>
      <xdr:row>100</xdr:row>
      <xdr:rowOff>66675</xdr:rowOff>
    </xdr:to>
    <xdr:sp macro="" textlink="">
      <xdr:nvSpPr>
        <xdr:cNvPr id="142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108</xdr:row>
      <xdr:rowOff>66675</xdr:rowOff>
    </xdr:from>
    <xdr:to>
      <xdr:col>1</xdr:col>
      <xdr:colOff>713255</xdr:colOff>
      <xdr:row>109</xdr:row>
      <xdr:rowOff>66675</xdr:rowOff>
    </xdr:to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117</xdr:row>
      <xdr:rowOff>66675</xdr:rowOff>
    </xdr:from>
    <xdr:to>
      <xdr:col>1</xdr:col>
      <xdr:colOff>713255</xdr:colOff>
      <xdr:row>118</xdr:row>
      <xdr:rowOff>66675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127</xdr:row>
      <xdr:rowOff>66675</xdr:rowOff>
    </xdr:from>
    <xdr:to>
      <xdr:col>1</xdr:col>
      <xdr:colOff>713255</xdr:colOff>
      <xdr:row>128</xdr:row>
      <xdr:rowOff>66675</xdr:rowOff>
    </xdr:to>
    <xdr:sp macro="" textlink="">
      <xdr:nvSpPr>
        <xdr:cNvPr id="143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136</xdr:row>
      <xdr:rowOff>66675</xdr:rowOff>
    </xdr:from>
    <xdr:to>
      <xdr:col>1</xdr:col>
      <xdr:colOff>713255</xdr:colOff>
      <xdr:row>137</xdr:row>
      <xdr:rowOff>66675</xdr:rowOff>
    </xdr:to>
    <xdr:sp macro="" textlink="">
      <xdr:nvSpPr>
        <xdr:cNvPr id="143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145</xdr:row>
      <xdr:rowOff>66675</xdr:rowOff>
    </xdr:from>
    <xdr:to>
      <xdr:col>1</xdr:col>
      <xdr:colOff>713255</xdr:colOff>
      <xdr:row>146</xdr:row>
      <xdr:rowOff>66675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155</xdr:row>
      <xdr:rowOff>66675</xdr:rowOff>
    </xdr:from>
    <xdr:to>
      <xdr:col>1</xdr:col>
      <xdr:colOff>713255</xdr:colOff>
      <xdr:row>156</xdr:row>
      <xdr:rowOff>66675</xdr:rowOff>
    </xdr:to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164</xdr:row>
      <xdr:rowOff>66675</xdr:rowOff>
    </xdr:from>
    <xdr:to>
      <xdr:col>1</xdr:col>
      <xdr:colOff>713255</xdr:colOff>
      <xdr:row>165</xdr:row>
      <xdr:rowOff>66675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173</xdr:row>
      <xdr:rowOff>66675</xdr:rowOff>
    </xdr:from>
    <xdr:to>
      <xdr:col>1</xdr:col>
      <xdr:colOff>713255</xdr:colOff>
      <xdr:row>174</xdr:row>
      <xdr:rowOff>66675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184</xdr:row>
      <xdr:rowOff>0</xdr:rowOff>
    </xdr:from>
    <xdr:to>
      <xdr:col>1</xdr:col>
      <xdr:colOff>713255</xdr:colOff>
      <xdr:row>185</xdr:row>
      <xdr:rowOff>0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161925</xdr:rowOff>
    </xdr:from>
    <xdr:to>
      <xdr:col>1</xdr:col>
      <xdr:colOff>9525</xdr:colOff>
      <xdr:row>61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3448050" y="118395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2085975</xdr:colOff>
      <xdr:row>175</xdr:row>
      <xdr:rowOff>0</xdr:rowOff>
    </xdr:from>
    <xdr:to>
      <xdr:col>1</xdr:col>
      <xdr:colOff>751355</xdr:colOff>
      <xdr:row>176</xdr:row>
      <xdr:rowOff>0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2619375" y="335851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1441" name="1440 CuadroTexto"/>
        <xdr:cNvSpPr txBox="1"/>
      </xdr:nvSpPr>
      <xdr:spPr>
        <a:xfrm>
          <a:off x="3448050" y="3358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495300</xdr:colOff>
      <xdr:row>16</xdr:row>
      <xdr:rowOff>66675</xdr:rowOff>
    </xdr:from>
    <xdr:to>
      <xdr:col>1</xdr:col>
      <xdr:colOff>713255</xdr:colOff>
      <xdr:row>17</xdr:row>
      <xdr:rowOff>66675</xdr:rowOff>
    </xdr:to>
    <xdr:sp macro="" textlink="">
      <xdr:nvSpPr>
        <xdr:cNvPr id="144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24</xdr:row>
      <xdr:rowOff>66675</xdr:rowOff>
    </xdr:from>
    <xdr:to>
      <xdr:col>1</xdr:col>
      <xdr:colOff>713255</xdr:colOff>
      <xdr:row>25</xdr:row>
      <xdr:rowOff>66675</xdr:rowOff>
    </xdr:to>
    <xdr:sp macro="" textlink="">
      <xdr:nvSpPr>
        <xdr:cNvPr id="144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32</xdr:row>
      <xdr:rowOff>66675</xdr:rowOff>
    </xdr:from>
    <xdr:to>
      <xdr:col>1</xdr:col>
      <xdr:colOff>713255</xdr:colOff>
      <xdr:row>33</xdr:row>
      <xdr:rowOff>66675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40</xdr:row>
      <xdr:rowOff>66675</xdr:rowOff>
    </xdr:from>
    <xdr:to>
      <xdr:col>1</xdr:col>
      <xdr:colOff>713255</xdr:colOff>
      <xdr:row>41</xdr:row>
      <xdr:rowOff>66675</xdr:rowOff>
    </xdr:to>
    <xdr:sp macro="" textlink="">
      <xdr:nvSpPr>
        <xdr:cNvPr id="144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48</xdr:row>
      <xdr:rowOff>66675</xdr:rowOff>
    </xdr:from>
    <xdr:to>
      <xdr:col>1</xdr:col>
      <xdr:colOff>713255</xdr:colOff>
      <xdr:row>49</xdr:row>
      <xdr:rowOff>66675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56</xdr:row>
      <xdr:rowOff>66675</xdr:rowOff>
    </xdr:from>
    <xdr:to>
      <xdr:col>1</xdr:col>
      <xdr:colOff>713255</xdr:colOff>
      <xdr:row>57</xdr:row>
      <xdr:rowOff>66675</xdr:rowOff>
    </xdr:to>
    <xdr:sp macro="" textlink="">
      <xdr:nvSpPr>
        <xdr:cNvPr id="144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64</xdr:row>
      <xdr:rowOff>66675</xdr:rowOff>
    </xdr:from>
    <xdr:to>
      <xdr:col>1</xdr:col>
      <xdr:colOff>713255</xdr:colOff>
      <xdr:row>65</xdr:row>
      <xdr:rowOff>66675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72</xdr:row>
      <xdr:rowOff>66675</xdr:rowOff>
    </xdr:from>
    <xdr:to>
      <xdr:col>1</xdr:col>
      <xdr:colOff>713255</xdr:colOff>
      <xdr:row>73</xdr:row>
      <xdr:rowOff>66675</xdr:rowOff>
    </xdr:to>
    <xdr:sp macro="" textlink="">
      <xdr:nvSpPr>
        <xdr:cNvPr id="144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80</xdr:row>
      <xdr:rowOff>66675</xdr:rowOff>
    </xdr:from>
    <xdr:to>
      <xdr:col>1</xdr:col>
      <xdr:colOff>713255</xdr:colOff>
      <xdr:row>81</xdr:row>
      <xdr:rowOff>66675</xdr:rowOff>
    </xdr:to>
    <xdr:sp macro="" textlink="">
      <xdr:nvSpPr>
        <xdr:cNvPr id="145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88</xdr:row>
      <xdr:rowOff>66675</xdr:rowOff>
    </xdr:from>
    <xdr:to>
      <xdr:col>1</xdr:col>
      <xdr:colOff>713255</xdr:colOff>
      <xdr:row>89</xdr:row>
      <xdr:rowOff>66675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96</xdr:row>
      <xdr:rowOff>66675</xdr:rowOff>
    </xdr:from>
    <xdr:to>
      <xdr:col>1</xdr:col>
      <xdr:colOff>713255</xdr:colOff>
      <xdr:row>97</xdr:row>
      <xdr:rowOff>66675</xdr:rowOff>
    </xdr:to>
    <xdr:sp macro="" textlink="">
      <xdr:nvSpPr>
        <xdr:cNvPr id="145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104</xdr:row>
      <xdr:rowOff>66675</xdr:rowOff>
    </xdr:from>
    <xdr:to>
      <xdr:col>1</xdr:col>
      <xdr:colOff>713255</xdr:colOff>
      <xdr:row>105</xdr:row>
      <xdr:rowOff>66675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112</xdr:row>
      <xdr:rowOff>66675</xdr:rowOff>
    </xdr:from>
    <xdr:to>
      <xdr:col>1</xdr:col>
      <xdr:colOff>713255</xdr:colOff>
      <xdr:row>113</xdr:row>
      <xdr:rowOff>66675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120</xdr:row>
      <xdr:rowOff>66675</xdr:rowOff>
    </xdr:from>
    <xdr:to>
      <xdr:col>1</xdr:col>
      <xdr:colOff>713255</xdr:colOff>
      <xdr:row>121</xdr:row>
      <xdr:rowOff>66675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128</xdr:row>
      <xdr:rowOff>66675</xdr:rowOff>
    </xdr:from>
    <xdr:to>
      <xdr:col>1</xdr:col>
      <xdr:colOff>713255</xdr:colOff>
      <xdr:row>129</xdr:row>
      <xdr:rowOff>66675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136</xdr:row>
      <xdr:rowOff>66675</xdr:rowOff>
    </xdr:from>
    <xdr:to>
      <xdr:col>1</xdr:col>
      <xdr:colOff>713255</xdr:colOff>
      <xdr:row>137</xdr:row>
      <xdr:rowOff>66675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144</xdr:row>
      <xdr:rowOff>66675</xdr:rowOff>
    </xdr:from>
    <xdr:to>
      <xdr:col>1</xdr:col>
      <xdr:colOff>713255</xdr:colOff>
      <xdr:row>145</xdr:row>
      <xdr:rowOff>66675</xdr:rowOff>
    </xdr:to>
    <xdr:sp macro="" textlink="">
      <xdr:nvSpPr>
        <xdr:cNvPr id="145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152</xdr:row>
      <xdr:rowOff>66675</xdr:rowOff>
    </xdr:from>
    <xdr:to>
      <xdr:col>1</xdr:col>
      <xdr:colOff>713255</xdr:colOff>
      <xdr:row>153</xdr:row>
      <xdr:rowOff>66675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160</xdr:row>
      <xdr:rowOff>66675</xdr:rowOff>
    </xdr:from>
    <xdr:to>
      <xdr:col>1</xdr:col>
      <xdr:colOff>713255</xdr:colOff>
      <xdr:row>161</xdr:row>
      <xdr:rowOff>66675</xdr:rowOff>
    </xdr:to>
    <xdr:sp macro="" textlink="">
      <xdr:nvSpPr>
        <xdr:cNvPr id="146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168</xdr:row>
      <xdr:rowOff>66675</xdr:rowOff>
    </xdr:from>
    <xdr:to>
      <xdr:col>1</xdr:col>
      <xdr:colOff>713255</xdr:colOff>
      <xdr:row>169</xdr:row>
      <xdr:rowOff>66675</xdr:rowOff>
    </xdr:to>
    <xdr:sp macro="" textlink="">
      <xdr:nvSpPr>
        <xdr:cNvPr id="146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176</xdr:row>
      <xdr:rowOff>66675</xdr:rowOff>
    </xdr:from>
    <xdr:to>
      <xdr:col>1</xdr:col>
      <xdr:colOff>713255</xdr:colOff>
      <xdr:row>177</xdr:row>
      <xdr:rowOff>66675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184</xdr:row>
      <xdr:rowOff>0</xdr:rowOff>
    </xdr:from>
    <xdr:to>
      <xdr:col>1</xdr:col>
      <xdr:colOff>713255</xdr:colOff>
      <xdr:row>185</xdr:row>
      <xdr:rowOff>0</xdr:rowOff>
    </xdr:to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H26"/>
  <sheetViews>
    <sheetView workbookViewId="0">
      <selection activeCell="A6" sqref="A6:A8"/>
    </sheetView>
  </sheetViews>
  <sheetFormatPr baseColWidth="10" defaultRowHeight="12.75" x14ac:dyDescent="0.25"/>
  <cols>
    <col min="1" max="1" width="3.85546875" style="5" customWidth="1"/>
    <col min="2" max="2" width="40.42578125" style="5" customWidth="1"/>
    <col min="3" max="3" width="17" style="5" customWidth="1"/>
    <col min="4" max="4" width="10.7109375" style="5" customWidth="1"/>
    <col min="5" max="5" width="10.85546875" style="5" customWidth="1"/>
    <col min="6" max="6" width="10.28515625" style="5" customWidth="1"/>
    <col min="7" max="7" width="10.7109375" style="5" customWidth="1"/>
    <col min="8" max="8" width="11.42578125" style="5" customWidth="1"/>
    <col min="9" max="16384" width="11.42578125" style="5"/>
  </cols>
  <sheetData>
    <row r="1" spans="1:8" ht="19.5" customHeight="1" x14ac:dyDescent="0.25"/>
    <row r="2" spans="1:8" ht="19.5" customHeight="1" x14ac:dyDescent="0.25"/>
    <row r="3" spans="1:8" s="15" customFormat="1" ht="19.5" customHeight="1" x14ac:dyDescent="0.25"/>
    <row r="4" spans="1:8" s="15" customFormat="1" ht="19.5" customHeight="1" x14ac:dyDescent="0.25">
      <c r="A4" s="92" t="s">
        <v>63</v>
      </c>
      <c r="B4" s="92"/>
      <c r="C4" s="92"/>
      <c r="D4" s="92"/>
      <c r="E4" s="92"/>
      <c r="F4" s="92"/>
      <c r="G4" s="92"/>
      <c r="H4" s="92"/>
    </row>
    <row r="5" spans="1:8" ht="19.5" customHeight="1" x14ac:dyDescent="0.25"/>
    <row r="6" spans="1:8" ht="19.5" customHeight="1" x14ac:dyDescent="0.25">
      <c r="A6" s="89" t="s">
        <v>12</v>
      </c>
      <c r="B6" s="89" t="s">
        <v>135</v>
      </c>
      <c r="C6" s="89" t="s">
        <v>6</v>
      </c>
      <c r="D6" s="95" t="s">
        <v>52</v>
      </c>
      <c r="E6" s="95"/>
      <c r="F6" s="95"/>
      <c r="G6" s="95"/>
      <c r="H6" s="95"/>
    </row>
    <row r="7" spans="1:8" ht="19.5" customHeight="1" x14ac:dyDescent="0.25">
      <c r="A7" s="91"/>
      <c r="B7" s="91"/>
      <c r="C7" s="91"/>
      <c r="D7" s="93" t="s">
        <v>40</v>
      </c>
      <c r="E7" s="93" t="s">
        <v>41</v>
      </c>
      <c r="F7" s="93" t="s">
        <v>10</v>
      </c>
      <c r="G7" s="93" t="s">
        <v>5</v>
      </c>
      <c r="H7" s="89" t="s">
        <v>9</v>
      </c>
    </row>
    <row r="8" spans="1:8" ht="19.5" customHeight="1" x14ac:dyDescent="0.25">
      <c r="A8" s="90"/>
      <c r="B8" s="90"/>
      <c r="C8" s="90"/>
      <c r="D8" s="94"/>
      <c r="E8" s="94"/>
      <c r="F8" s="94">
        <v>27</v>
      </c>
      <c r="G8" s="94"/>
      <c r="H8" s="90"/>
    </row>
    <row r="9" spans="1:8" ht="19.5" customHeight="1" x14ac:dyDescent="0.25">
      <c r="A9" s="2">
        <v>1</v>
      </c>
      <c r="B9" s="76" t="s">
        <v>78</v>
      </c>
      <c r="C9" s="3" t="s">
        <v>7</v>
      </c>
      <c r="D9" s="16">
        <v>17500</v>
      </c>
      <c r="E9" s="4">
        <v>375</v>
      </c>
      <c r="F9" s="16">
        <v>250</v>
      </c>
      <c r="G9" s="16">
        <v>12000</v>
      </c>
      <c r="H9" s="16">
        <f>SUM(D9:G9)</f>
        <v>30125</v>
      </c>
    </row>
    <row r="10" spans="1:8" ht="19.5" customHeight="1" x14ac:dyDescent="0.25">
      <c r="A10" s="87" t="s">
        <v>64</v>
      </c>
      <c r="B10" s="88"/>
      <c r="C10" s="88"/>
      <c r="D10" s="29">
        <f>SUM(D9)</f>
        <v>17500</v>
      </c>
      <c r="E10" s="29">
        <f>SUM(E9)</f>
        <v>375</v>
      </c>
      <c r="F10" s="29">
        <f>SUM(F9)</f>
        <v>250</v>
      </c>
      <c r="G10" s="29">
        <f>SUM(G9)</f>
        <v>12000</v>
      </c>
      <c r="H10" s="29">
        <f>SUM(H9)</f>
        <v>30125</v>
      </c>
    </row>
    <row r="11" spans="1:8" ht="19.5" customHeight="1" x14ac:dyDescent="0.25">
      <c r="A11" s="20"/>
    </row>
    <row r="12" spans="1:8" ht="19.5" customHeight="1" x14ac:dyDescent="0.25">
      <c r="A12" s="20"/>
      <c r="B12" s="20"/>
      <c r="C12" s="21"/>
      <c r="D12" s="19"/>
      <c r="E12" s="19"/>
    </row>
    <row r="13" spans="1:8" ht="19.5" customHeight="1" x14ac:dyDescent="0.25">
      <c r="A13" s="20"/>
      <c r="B13" s="20"/>
      <c r="C13" s="21"/>
      <c r="D13" s="19"/>
      <c r="E13" s="19"/>
    </row>
    <row r="14" spans="1:8" ht="19.5" customHeight="1" x14ac:dyDescent="0.25">
      <c r="A14" s="20"/>
      <c r="B14" s="20"/>
      <c r="C14" s="21"/>
      <c r="D14" s="19"/>
      <c r="E14" s="19"/>
    </row>
    <row r="15" spans="1:8" ht="19.5" customHeight="1" x14ac:dyDescent="0.25">
      <c r="A15" s="20"/>
      <c r="B15" s="20"/>
      <c r="C15" s="21"/>
      <c r="D15" s="19"/>
      <c r="E15" s="19"/>
    </row>
    <row r="16" spans="1:8" ht="19.5" customHeight="1" x14ac:dyDescent="0.25">
      <c r="A16" s="20"/>
      <c r="B16" s="20"/>
      <c r="C16" s="21"/>
      <c r="D16" s="19"/>
      <c r="E16" s="19"/>
    </row>
    <row r="17" spans="1:5" ht="19.5" customHeight="1" x14ac:dyDescent="0.25">
      <c r="A17" s="20"/>
      <c r="B17" s="20"/>
      <c r="C17" s="21"/>
      <c r="D17" s="19"/>
      <c r="E17" s="19"/>
    </row>
    <row r="18" spans="1:5" ht="19.5" customHeight="1" x14ac:dyDescent="0.25">
      <c r="A18" s="20"/>
      <c r="B18" s="20"/>
      <c r="C18" s="21"/>
      <c r="D18" s="19"/>
      <c r="E18" s="19"/>
    </row>
    <row r="19" spans="1:5" ht="19.5" customHeight="1" x14ac:dyDescent="0.25">
      <c r="A19" s="20"/>
      <c r="B19" s="20"/>
      <c r="C19" s="21"/>
      <c r="D19" s="19"/>
      <c r="E19" s="19"/>
    </row>
    <row r="20" spans="1:5" ht="19.5" customHeight="1" x14ac:dyDescent="0.25">
      <c r="A20" s="20"/>
      <c r="B20" s="20"/>
      <c r="C20" s="21"/>
      <c r="D20" s="19"/>
      <c r="E20" s="19"/>
    </row>
    <row r="21" spans="1:5" ht="19.5" customHeight="1" x14ac:dyDescent="0.25">
      <c r="A21" s="20"/>
      <c r="B21" s="20"/>
      <c r="C21" s="21"/>
      <c r="D21" s="19"/>
      <c r="E21" s="19"/>
    </row>
    <row r="22" spans="1:5" ht="19.5" customHeight="1" x14ac:dyDescent="0.25">
      <c r="A22" s="20"/>
      <c r="B22" s="20"/>
      <c r="C22" s="21"/>
      <c r="D22" s="19"/>
      <c r="E22" s="19"/>
    </row>
    <row r="23" spans="1:5" ht="19.5" customHeight="1" x14ac:dyDescent="0.25">
      <c r="A23" s="20"/>
      <c r="B23" s="20"/>
      <c r="C23" s="21"/>
      <c r="D23" s="19"/>
      <c r="E23" s="19"/>
    </row>
    <row r="24" spans="1:5" ht="19.5" customHeight="1" x14ac:dyDescent="0.25">
      <c r="A24" s="20"/>
      <c r="B24" s="20"/>
      <c r="C24" s="21"/>
      <c r="D24" s="19"/>
      <c r="E24" s="19"/>
    </row>
    <row r="25" spans="1:5" ht="19.5" customHeight="1" x14ac:dyDescent="0.25">
      <c r="A25" s="20"/>
      <c r="B25" s="20"/>
      <c r="C25" s="21"/>
      <c r="D25" s="19"/>
      <c r="E25" s="19"/>
    </row>
    <row r="26" spans="1:5" ht="19.5" customHeight="1" x14ac:dyDescent="0.25">
      <c r="A26" s="20"/>
      <c r="B26" s="20"/>
      <c r="C26" s="21"/>
      <c r="D26" s="19"/>
      <c r="E26" s="19"/>
    </row>
  </sheetData>
  <mergeCells count="11">
    <mergeCell ref="A10:C10"/>
    <mergeCell ref="H7:H8"/>
    <mergeCell ref="C6:C8"/>
    <mergeCell ref="A6:A8"/>
    <mergeCell ref="A4:H4"/>
    <mergeCell ref="D7:D8"/>
    <mergeCell ref="E7:E8"/>
    <mergeCell ref="F7:F8"/>
    <mergeCell ref="G7:G8"/>
    <mergeCell ref="D6:H6"/>
    <mergeCell ref="B6:B8"/>
  </mergeCells>
  <phoneticPr fontId="4" type="noConversion"/>
  <printOptions horizontalCentered="1"/>
  <pageMargins left="0.6692913385826772" right="0.51181102362204722" top="0.98425196850393704" bottom="0.74803149606299213" header="0.23622047244094491" footer="0.31496062992125984"/>
  <pageSetup scale="75" orientation="portrait" r:id="rId1"/>
  <headerFooter>
    <oddHeader>&amp;L&amp;G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C8" sqref="C8"/>
    </sheetView>
  </sheetViews>
  <sheetFormatPr baseColWidth="10" defaultRowHeight="15" x14ac:dyDescent="0.25"/>
  <cols>
    <col min="1" max="1" width="3.85546875" customWidth="1"/>
    <col min="2" max="2" width="31.85546875" bestFit="1" customWidth="1"/>
    <col min="3" max="3" width="22.140625" bestFit="1" customWidth="1"/>
    <col min="4" max="4" width="10.7109375" customWidth="1"/>
    <col min="5" max="5" width="10.85546875" customWidth="1"/>
    <col min="6" max="6" width="10.28515625" customWidth="1"/>
    <col min="7" max="7" width="10.7109375" customWidth="1"/>
    <col min="8" max="8" width="11.7109375" customWidth="1"/>
  </cols>
  <sheetData>
    <row r="1" spans="1:8" s="5" customFormat="1" ht="19.5" customHeight="1" x14ac:dyDescent="0.25"/>
    <row r="2" spans="1:8" s="5" customFormat="1" ht="19.5" customHeight="1" x14ac:dyDescent="0.25">
      <c r="A2" s="22"/>
      <c r="B2" s="22"/>
      <c r="C2" s="22"/>
      <c r="D2" s="22"/>
      <c r="E2" s="22"/>
      <c r="F2" s="22"/>
      <c r="G2" s="22"/>
      <c r="H2" s="22"/>
    </row>
    <row r="3" spans="1:8" s="15" customFormat="1" ht="19.5" customHeight="1" x14ac:dyDescent="0.25">
      <c r="A3" s="92" t="s">
        <v>62</v>
      </c>
      <c r="B3" s="92"/>
      <c r="C3" s="92"/>
      <c r="D3" s="92"/>
      <c r="E3" s="92"/>
      <c r="F3" s="92"/>
      <c r="G3" s="92"/>
      <c r="H3" s="92"/>
    </row>
    <row r="4" spans="1:8" s="5" customFormat="1" ht="19.5" customHeight="1" x14ac:dyDescent="0.25"/>
    <row r="5" spans="1:8" s="5" customFormat="1" ht="19.5" customHeight="1" x14ac:dyDescent="0.25">
      <c r="A5" s="89" t="s">
        <v>12</v>
      </c>
      <c r="B5" s="89" t="s">
        <v>135</v>
      </c>
      <c r="C5" s="89" t="s">
        <v>6</v>
      </c>
      <c r="D5" s="95" t="s">
        <v>52</v>
      </c>
      <c r="E5" s="95"/>
      <c r="F5" s="95"/>
      <c r="G5" s="95"/>
      <c r="H5" s="95"/>
    </row>
    <row r="6" spans="1:8" s="5" customFormat="1" ht="19.5" customHeight="1" x14ac:dyDescent="0.25">
      <c r="A6" s="91"/>
      <c r="B6" s="91"/>
      <c r="C6" s="91"/>
      <c r="D6" s="93" t="s">
        <v>40</v>
      </c>
      <c r="E6" s="93" t="s">
        <v>41</v>
      </c>
      <c r="F6" s="93" t="s">
        <v>10</v>
      </c>
      <c r="G6" s="93" t="s">
        <v>5</v>
      </c>
      <c r="H6" s="89" t="s">
        <v>9</v>
      </c>
    </row>
    <row r="7" spans="1:8" s="5" customFormat="1" ht="19.5" customHeight="1" x14ac:dyDescent="0.25">
      <c r="A7" s="90"/>
      <c r="B7" s="90"/>
      <c r="C7" s="90"/>
      <c r="D7" s="93"/>
      <c r="E7" s="93"/>
      <c r="F7" s="93"/>
      <c r="G7" s="93"/>
      <c r="H7" s="90"/>
    </row>
    <row r="8" spans="1:8" x14ac:dyDescent="0.25">
      <c r="A8" s="2">
        <v>1</v>
      </c>
      <c r="B8" s="84" t="s">
        <v>51</v>
      </c>
      <c r="C8" s="83" t="s">
        <v>138</v>
      </c>
      <c r="D8" s="86">
        <v>10000</v>
      </c>
      <c r="E8" s="86">
        <v>375</v>
      </c>
      <c r="F8" s="86">
        <v>250</v>
      </c>
      <c r="G8" s="4">
        <v>8000</v>
      </c>
      <c r="H8" s="4">
        <f t="shared" ref="H8:H9" si="0">ROUND(SUM(D8:G8),2)</f>
        <v>18625</v>
      </c>
    </row>
    <row r="9" spans="1:8" x14ac:dyDescent="0.25">
      <c r="A9" s="2">
        <v>2</v>
      </c>
      <c r="B9" s="85" t="s">
        <v>119</v>
      </c>
      <c r="C9" s="83" t="s">
        <v>139</v>
      </c>
      <c r="D9" s="86">
        <f>13500</f>
        <v>13500</v>
      </c>
      <c r="E9" s="86">
        <v>375</v>
      </c>
      <c r="F9" s="86">
        <v>250</v>
      </c>
      <c r="G9" s="4">
        <v>0</v>
      </c>
      <c r="H9" s="4">
        <f t="shared" si="0"/>
        <v>14125</v>
      </c>
    </row>
    <row r="10" spans="1:8" x14ac:dyDescent="0.25">
      <c r="A10" s="2">
        <v>3</v>
      </c>
      <c r="B10" s="85" t="s">
        <v>136</v>
      </c>
      <c r="C10" s="83" t="s">
        <v>140</v>
      </c>
      <c r="D10" s="86">
        <v>12000</v>
      </c>
      <c r="E10" s="86">
        <v>0</v>
      </c>
      <c r="F10" s="86">
        <v>250</v>
      </c>
      <c r="G10" s="4">
        <v>0</v>
      </c>
      <c r="H10" s="4">
        <f t="shared" ref="H10:H17" si="1">ROUND(SUM(D10:G10),2)</f>
        <v>12250</v>
      </c>
    </row>
    <row r="11" spans="1:8" x14ac:dyDescent="0.25">
      <c r="A11" s="2">
        <v>4</v>
      </c>
      <c r="B11" s="85" t="s">
        <v>120</v>
      </c>
      <c r="C11" s="83" t="s">
        <v>141</v>
      </c>
      <c r="D11" s="86">
        <f>(12000*6)/31</f>
        <v>2322.5806451612902</v>
      </c>
      <c r="E11" s="86">
        <f>(375*6)/31</f>
        <v>72.58064516129032</v>
      </c>
      <c r="F11" s="86">
        <f>(250*6)/31</f>
        <v>48.387096774193552</v>
      </c>
      <c r="G11" s="4">
        <v>0</v>
      </c>
      <c r="H11" s="4">
        <f t="shared" si="1"/>
        <v>2443.5500000000002</v>
      </c>
    </row>
    <row r="12" spans="1:8" x14ac:dyDescent="0.25">
      <c r="A12" s="2">
        <v>5</v>
      </c>
      <c r="B12" s="85" t="s">
        <v>2</v>
      </c>
      <c r="C12" s="83" t="s">
        <v>142</v>
      </c>
      <c r="D12" s="86">
        <v>12000</v>
      </c>
      <c r="E12" s="86">
        <v>375</v>
      </c>
      <c r="F12" s="86">
        <f>ROUND(SUM(250),2)</f>
        <v>250</v>
      </c>
      <c r="G12" s="4">
        <v>0</v>
      </c>
      <c r="H12" s="4">
        <f t="shared" si="1"/>
        <v>12625</v>
      </c>
    </row>
    <row r="13" spans="1:8" x14ac:dyDescent="0.25">
      <c r="A13" s="2">
        <v>6</v>
      </c>
      <c r="B13" s="85" t="s">
        <v>77</v>
      </c>
      <c r="C13" s="83" t="s">
        <v>143</v>
      </c>
      <c r="D13" s="86">
        <v>12000</v>
      </c>
      <c r="E13" s="86">
        <v>375</v>
      </c>
      <c r="F13" s="86">
        <v>250</v>
      </c>
      <c r="G13" s="4">
        <v>0</v>
      </c>
      <c r="H13" s="4">
        <f t="shared" si="1"/>
        <v>12625</v>
      </c>
    </row>
    <row r="14" spans="1:8" x14ac:dyDescent="0.25">
      <c r="A14" s="2">
        <v>7</v>
      </c>
      <c r="B14" s="82" t="s">
        <v>92</v>
      </c>
      <c r="C14" s="83" t="s">
        <v>144</v>
      </c>
      <c r="D14" s="86">
        <v>12000</v>
      </c>
      <c r="E14" s="86">
        <v>375</v>
      </c>
      <c r="F14" s="86">
        <v>250</v>
      </c>
      <c r="G14" s="4">
        <v>0</v>
      </c>
      <c r="H14" s="4">
        <f t="shared" si="1"/>
        <v>12625</v>
      </c>
    </row>
    <row r="15" spans="1:8" x14ac:dyDescent="0.25">
      <c r="A15" s="2">
        <v>8</v>
      </c>
      <c r="B15" s="85" t="s">
        <v>121</v>
      </c>
      <c r="C15" s="83" t="s">
        <v>145</v>
      </c>
      <c r="D15" s="86">
        <v>12000</v>
      </c>
      <c r="E15" s="86">
        <v>375</v>
      </c>
      <c r="F15" s="86">
        <v>250</v>
      </c>
      <c r="G15" s="4">
        <v>0</v>
      </c>
      <c r="H15" s="4">
        <f t="shared" si="1"/>
        <v>12625</v>
      </c>
    </row>
    <row r="16" spans="1:8" x14ac:dyDescent="0.25">
      <c r="A16" s="2">
        <v>9</v>
      </c>
      <c r="B16" s="85" t="s">
        <v>38</v>
      </c>
      <c r="C16" s="83" t="s">
        <v>156</v>
      </c>
      <c r="D16" s="86">
        <v>12000</v>
      </c>
      <c r="E16" s="86">
        <v>375</v>
      </c>
      <c r="F16" s="86">
        <v>250</v>
      </c>
      <c r="G16" s="4">
        <v>0</v>
      </c>
      <c r="H16" s="4">
        <f t="shared" si="1"/>
        <v>12625</v>
      </c>
    </row>
    <row r="17" spans="1:8" x14ac:dyDescent="0.25">
      <c r="A17" s="2">
        <v>10</v>
      </c>
      <c r="B17" s="85" t="s">
        <v>44</v>
      </c>
      <c r="C17" s="83" t="s">
        <v>146</v>
      </c>
      <c r="D17" s="86">
        <v>11300</v>
      </c>
      <c r="E17" s="86">
        <v>0</v>
      </c>
      <c r="F17" s="86">
        <f>ROUND(SUM(250),2)</f>
        <v>250</v>
      </c>
      <c r="G17" s="4">
        <v>0</v>
      </c>
      <c r="H17" s="4">
        <f t="shared" si="1"/>
        <v>11550</v>
      </c>
    </row>
    <row r="18" spans="1:8" x14ac:dyDescent="0.25">
      <c r="A18" s="2">
        <v>11</v>
      </c>
      <c r="B18" s="85" t="s">
        <v>137</v>
      </c>
      <c r="C18" s="83" t="s">
        <v>147</v>
      </c>
      <c r="D18" s="86">
        <v>10000</v>
      </c>
      <c r="E18" s="86">
        <v>375</v>
      </c>
      <c r="F18" s="86">
        <v>250</v>
      </c>
      <c r="H18" s="35">
        <f>SUM(D18:G18)</f>
        <v>10625</v>
      </c>
    </row>
    <row r="19" spans="1:8" x14ac:dyDescent="0.25">
      <c r="A19" s="87" t="s">
        <v>64</v>
      </c>
      <c r="B19" s="88"/>
      <c r="C19" s="96"/>
      <c r="D19" s="29">
        <f>SUM(D8:D18)</f>
        <v>119122.58064516129</v>
      </c>
      <c r="E19" s="29">
        <f>SUM(E8:E18)</f>
        <v>3072.5806451612902</v>
      </c>
      <c r="F19" s="29">
        <f>SUM(F8:F18)</f>
        <v>2548.3870967741937</v>
      </c>
      <c r="G19" s="29">
        <f>SUM(G8:G17)</f>
        <v>8000</v>
      </c>
      <c r="H19" s="29">
        <f>SUM(H8:H18)</f>
        <v>132743.54999999999</v>
      </c>
    </row>
  </sheetData>
  <mergeCells count="11">
    <mergeCell ref="A19:C19"/>
    <mergeCell ref="H6:H7"/>
    <mergeCell ref="C5:C7"/>
    <mergeCell ref="A5:A7"/>
    <mergeCell ref="A3:H3"/>
    <mergeCell ref="D5:H5"/>
    <mergeCell ref="D6:D7"/>
    <mergeCell ref="E6:E7"/>
    <mergeCell ref="F6:F7"/>
    <mergeCell ref="G6:G7"/>
    <mergeCell ref="B5:B7"/>
  </mergeCells>
  <printOptions horizontalCentered="1"/>
  <pageMargins left="0.70866141732283472" right="0.70866141732283472" top="0.97" bottom="0.74803149606299213" header="0.31496062992125984" footer="0.31496062992125984"/>
  <pageSetup scale="75" orientation="portrait" verticalDpi="0" r:id="rId1"/>
  <headerFooter>
    <oddHeader>&amp;L&amp;G</oddHead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P39"/>
  <sheetViews>
    <sheetView zoomScaleNormal="100" workbookViewId="0">
      <selection activeCell="C16" sqref="C16"/>
    </sheetView>
  </sheetViews>
  <sheetFormatPr baseColWidth="10" defaultRowHeight="12.75" x14ac:dyDescent="0.25"/>
  <cols>
    <col min="1" max="1" width="3.85546875" style="5" customWidth="1"/>
    <col min="2" max="2" width="37" style="5" bestFit="1" customWidth="1"/>
    <col min="3" max="3" width="25.7109375" style="5" customWidth="1"/>
    <col min="4" max="5" width="10.28515625" style="5" customWidth="1"/>
    <col min="6" max="6" width="10.5703125" style="5" customWidth="1"/>
    <col min="7" max="7" width="10.140625" style="5" customWidth="1"/>
    <col min="8" max="8" width="10.42578125" style="5" customWidth="1"/>
    <col min="9" max="16384" width="11.42578125" style="5"/>
  </cols>
  <sheetData>
    <row r="1" spans="1:16" ht="19.5" customHeight="1" x14ac:dyDescent="0.25">
      <c r="I1" s="12"/>
      <c r="J1" s="12"/>
      <c r="K1" s="13"/>
      <c r="L1" s="13"/>
      <c r="M1" s="13"/>
      <c r="N1" s="13"/>
      <c r="O1" s="13"/>
      <c r="P1" s="13"/>
    </row>
    <row r="2" spans="1:16" ht="19.5" customHeight="1" x14ac:dyDescent="0.25">
      <c r="I2" s="14"/>
      <c r="J2" s="14"/>
    </row>
    <row r="3" spans="1:16" s="15" customFormat="1" ht="19.5" customHeight="1" x14ac:dyDescent="0.25"/>
    <row r="4" spans="1:16" s="15" customFormat="1" ht="19.5" customHeight="1" x14ac:dyDescent="0.25">
      <c r="A4" s="92" t="s">
        <v>8</v>
      </c>
      <c r="B4" s="92"/>
      <c r="C4" s="92"/>
      <c r="D4" s="92"/>
      <c r="E4" s="92"/>
      <c r="F4" s="92"/>
      <c r="G4" s="92"/>
      <c r="H4" s="92"/>
    </row>
    <row r="5" spans="1:16" ht="19.5" customHeight="1" x14ac:dyDescent="0.25"/>
    <row r="6" spans="1:16" ht="19.5" customHeight="1" x14ac:dyDescent="0.25">
      <c r="A6" s="89" t="s">
        <v>12</v>
      </c>
      <c r="B6" s="89" t="s">
        <v>135</v>
      </c>
      <c r="C6" s="89" t="s">
        <v>6</v>
      </c>
      <c r="D6" s="95" t="s">
        <v>39</v>
      </c>
      <c r="E6" s="95"/>
      <c r="F6" s="95"/>
      <c r="G6" s="95"/>
      <c r="H6" s="95"/>
    </row>
    <row r="7" spans="1:16" ht="19.5" customHeight="1" x14ac:dyDescent="0.25">
      <c r="A7" s="91"/>
      <c r="B7" s="91"/>
      <c r="C7" s="91"/>
      <c r="D7" s="93" t="s">
        <v>40</v>
      </c>
      <c r="E7" s="93" t="s">
        <v>41</v>
      </c>
      <c r="F7" s="93" t="s">
        <v>42</v>
      </c>
      <c r="G7" s="93" t="s">
        <v>10</v>
      </c>
      <c r="H7" s="91" t="s">
        <v>9</v>
      </c>
    </row>
    <row r="8" spans="1:16" s="14" customFormat="1" ht="19.5" customHeight="1" x14ac:dyDescent="0.25">
      <c r="A8" s="90"/>
      <c r="B8" s="90"/>
      <c r="C8" s="90"/>
      <c r="D8" s="94"/>
      <c r="E8" s="94"/>
      <c r="F8" s="94">
        <v>26</v>
      </c>
      <c r="G8" s="94">
        <v>27</v>
      </c>
      <c r="H8" s="90"/>
    </row>
    <row r="9" spans="1:16" ht="19.5" customHeight="1" x14ac:dyDescent="0.25">
      <c r="A9" s="2">
        <v>1</v>
      </c>
      <c r="B9" s="77" t="s">
        <v>123</v>
      </c>
      <c r="C9" s="104" t="s">
        <v>148</v>
      </c>
      <c r="D9" s="105">
        <v>8700</v>
      </c>
      <c r="E9" s="105">
        <v>0</v>
      </c>
      <c r="F9" s="105">
        <v>2000</v>
      </c>
      <c r="G9" s="105">
        <v>250</v>
      </c>
      <c r="H9" s="16">
        <f>SUM(D9:G9)</f>
        <v>10950</v>
      </c>
    </row>
    <row r="10" spans="1:16" ht="19.5" customHeight="1" x14ac:dyDescent="0.25">
      <c r="A10" s="2">
        <v>2</v>
      </c>
      <c r="B10" s="77" t="s">
        <v>122</v>
      </c>
      <c r="C10" s="104" t="s">
        <v>1</v>
      </c>
      <c r="D10" s="105">
        <v>8200</v>
      </c>
      <c r="E10" s="105">
        <v>0</v>
      </c>
      <c r="F10" s="105">
        <v>2000</v>
      </c>
      <c r="G10" s="105">
        <v>250</v>
      </c>
      <c r="H10" s="16">
        <f t="shared" ref="H10:H16" si="0">SUM(D10:G10)</f>
        <v>10450</v>
      </c>
    </row>
    <row r="11" spans="1:16" ht="19.5" customHeight="1" x14ac:dyDescent="0.25">
      <c r="A11" s="2">
        <v>3</v>
      </c>
      <c r="B11" s="77" t="s">
        <v>49</v>
      </c>
      <c r="C11" s="104" t="s">
        <v>50</v>
      </c>
      <c r="D11" s="105">
        <v>6500</v>
      </c>
      <c r="E11" s="105">
        <v>0</v>
      </c>
      <c r="F11" s="105">
        <v>2000</v>
      </c>
      <c r="G11" s="105">
        <v>250</v>
      </c>
      <c r="H11" s="16">
        <f t="shared" si="0"/>
        <v>8750</v>
      </c>
    </row>
    <row r="12" spans="1:16" ht="19.5" customHeight="1" x14ac:dyDescent="0.25">
      <c r="A12" s="2">
        <v>4</v>
      </c>
      <c r="B12" s="77" t="s">
        <v>124</v>
      </c>
      <c r="C12" s="104" t="s">
        <v>149</v>
      </c>
      <c r="D12" s="105">
        <f>5300</f>
        <v>5300</v>
      </c>
      <c r="E12" s="105"/>
      <c r="F12" s="105">
        <v>2000</v>
      </c>
      <c r="G12" s="105">
        <v>250</v>
      </c>
      <c r="H12" s="16">
        <f t="shared" si="0"/>
        <v>7550</v>
      </c>
    </row>
    <row r="13" spans="1:16" ht="19.5" customHeight="1" x14ac:dyDescent="0.25">
      <c r="A13" s="2">
        <v>5</v>
      </c>
      <c r="B13" s="77" t="s">
        <v>79</v>
      </c>
      <c r="C13" s="104" t="s">
        <v>48</v>
      </c>
      <c r="D13" s="105">
        <v>3500</v>
      </c>
      <c r="E13" s="105">
        <v>0</v>
      </c>
      <c r="F13" s="105">
        <v>1500</v>
      </c>
      <c r="G13" s="105">
        <v>250</v>
      </c>
      <c r="H13" s="16">
        <f t="shared" si="0"/>
        <v>5250</v>
      </c>
    </row>
    <row r="14" spans="1:16" ht="19.5" customHeight="1" x14ac:dyDescent="0.25">
      <c r="A14" s="2">
        <v>6</v>
      </c>
      <c r="B14" s="77" t="s">
        <v>118</v>
      </c>
      <c r="C14" s="104" t="s">
        <v>150</v>
      </c>
      <c r="D14" s="105">
        <v>3000</v>
      </c>
      <c r="E14" s="105"/>
      <c r="F14" s="105">
        <v>1500</v>
      </c>
      <c r="G14" s="105">
        <v>250</v>
      </c>
      <c r="H14" s="16">
        <f>SUM(D14:G14)</f>
        <v>4750</v>
      </c>
    </row>
    <row r="15" spans="1:16" ht="19.5" customHeight="1" x14ac:dyDescent="0.25">
      <c r="A15" s="2">
        <v>7</v>
      </c>
      <c r="B15" s="78" t="s">
        <v>117</v>
      </c>
      <c r="C15" s="104" t="s">
        <v>43</v>
      </c>
      <c r="D15" s="105">
        <v>3500</v>
      </c>
      <c r="E15" s="105">
        <v>0</v>
      </c>
      <c r="F15" s="105">
        <v>1500</v>
      </c>
      <c r="G15" s="105">
        <v>250</v>
      </c>
      <c r="H15" s="16">
        <f t="shared" si="0"/>
        <v>5250</v>
      </c>
    </row>
    <row r="16" spans="1:16" ht="19.5" customHeight="1" x14ac:dyDescent="0.25">
      <c r="A16" s="2">
        <v>8</v>
      </c>
      <c r="B16" s="78" t="s">
        <v>125</v>
      </c>
      <c r="C16" s="104" t="s">
        <v>151</v>
      </c>
      <c r="D16" s="105">
        <f>3000</f>
        <v>3000</v>
      </c>
      <c r="E16" s="105">
        <v>0</v>
      </c>
      <c r="F16" s="105">
        <f>1500</f>
        <v>1500</v>
      </c>
      <c r="G16" s="105">
        <f>250</f>
        <v>250</v>
      </c>
      <c r="H16" s="16">
        <f t="shared" si="0"/>
        <v>4750</v>
      </c>
    </row>
    <row r="17" spans="1:11" ht="19.5" customHeight="1" x14ac:dyDescent="0.25">
      <c r="A17" s="97" t="s">
        <v>64</v>
      </c>
      <c r="B17" s="98"/>
      <c r="C17" s="98"/>
      <c r="D17" s="30">
        <f>SUM(D9:D16)</f>
        <v>41700</v>
      </c>
      <c r="E17" s="30">
        <f>SUM(E9:E16)</f>
        <v>0</v>
      </c>
      <c r="F17" s="30">
        <f>SUM(F9:F16)</f>
        <v>14000</v>
      </c>
      <c r="G17" s="30">
        <f>SUM(G9:G16)</f>
        <v>2000</v>
      </c>
      <c r="H17" s="30">
        <f>SUM(H9:H16)</f>
        <v>57700</v>
      </c>
    </row>
    <row r="18" spans="1:11" ht="19.5" customHeight="1" x14ac:dyDescent="0.25"/>
    <row r="19" spans="1:11" ht="19.5" customHeight="1" x14ac:dyDescent="0.25">
      <c r="C19" s="17"/>
    </row>
    <row r="20" spans="1:11" ht="19.5" customHeight="1" x14ac:dyDescent="0.25"/>
    <row r="21" spans="1:11" ht="19.5" customHeight="1" x14ac:dyDescent="0.25"/>
    <row r="22" spans="1:11" ht="19.5" customHeight="1" x14ac:dyDescent="0.25"/>
    <row r="23" spans="1:11" ht="19.5" customHeight="1" x14ac:dyDescent="0.25"/>
    <row r="24" spans="1:11" ht="19.5" customHeight="1" x14ac:dyDescent="0.25"/>
    <row r="25" spans="1:11" ht="19.5" customHeight="1" x14ac:dyDescent="0.25"/>
    <row r="26" spans="1:11" ht="19.5" customHeight="1" x14ac:dyDescent="0.25"/>
    <row r="27" spans="1:11" ht="19.5" customHeight="1" x14ac:dyDescent="0.25"/>
    <row r="28" spans="1:11" ht="19.5" customHeight="1" x14ac:dyDescent="0.25"/>
    <row r="29" spans="1:11" ht="19.5" customHeight="1" x14ac:dyDescent="0.25">
      <c r="I29" s="18"/>
      <c r="J29" s="18"/>
      <c r="K29" s="18"/>
    </row>
    <row r="30" spans="1:11" ht="19.5" customHeight="1" x14ac:dyDescent="0.25">
      <c r="I30" s="18"/>
      <c r="J30" s="18"/>
      <c r="K30" s="18"/>
    </row>
    <row r="31" spans="1:11" ht="19.5" customHeight="1" x14ac:dyDescent="0.25">
      <c r="I31" s="18"/>
      <c r="J31" s="18"/>
      <c r="K31" s="18"/>
    </row>
    <row r="32" spans="1:11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</sheetData>
  <mergeCells count="11">
    <mergeCell ref="A17:C17"/>
    <mergeCell ref="F7:F8"/>
    <mergeCell ref="D6:H6"/>
    <mergeCell ref="E7:E8"/>
    <mergeCell ref="D7:D8"/>
    <mergeCell ref="B6:B8"/>
    <mergeCell ref="A4:H4"/>
    <mergeCell ref="G7:G8"/>
    <mergeCell ref="H7:H8"/>
    <mergeCell ref="C6:C8"/>
    <mergeCell ref="A6:A8"/>
  </mergeCells>
  <phoneticPr fontId="4" type="noConversion"/>
  <printOptions horizontalCentered="1"/>
  <pageMargins left="0.39370078740157483" right="0.23622047244094491" top="0.98425196850393704" bottom="0.86614173228346458" header="0.23622047244094491" footer="0.31496062992125984"/>
  <pageSetup scale="75" orientation="portrait" horizontalDpi="4294967294" r:id="rId1"/>
  <headerFooter>
    <oddHeader>&amp;L&amp;G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4"/>
  <sheetViews>
    <sheetView showWhiteSpace="0" zoomScaleNormal="100" zoomScalePageLayoutView="106" workbookViewId="0">
      <selection activeCell="B13" sqref="B13"/>
    </sheetView>
  </sheetViews>
  <sheetFormatPr baseColWidth="10" defaultRowHeight="19.5" customHeight="1" x14ac:dyDescent="0.25"/>
  <cols>
    <col min="1" max="1" width="3.85546875" style="6" customWidth="1"/>
    <col min="2" max="2" width="24.28515625" style="6" customWidth="1"/>
    <col min="3" max="3" width="12.28515625" style="10" customWidth="1"/>
    <col min="4" max="4" width="12.28515625" style="6" customWidth="1"/>
    <col min="5" max="5" width="21.7109375" style="6" customWidth="1"/>
    <col min="6" max="6" width="8.85546875" style="6" customWidth="1"/>
    <col min="7" max="7" width="20.140625" style="6" customWidth="1"/>
    <col min="8" max="8" width="24.85546875" style="6" customWidth="1"/>
    <col min="9" max="16384" width="11.42578125" style="6"/>
  </cols>
  <sheetData>
    <row r="1" spans="1:4" ht="19.5" customHeight="1" x14ac:dyDescent="0.25">
      <c r="A1" s="92" t="s">
        <v>61</v>
      </c>
      <c r="B1" s="92"/>
      <c r="C1" s="92"/>
      <c r="D1" s="92"/>
    </row>
    <row r="2" spans="1:4" ht="19.5" customHeight="1" x14ac:dyDescent="0.25">
      <c r="A2" s="7"/>
      <c r="B2" s="7"/>
      <c r="C2" s="7"/>
      <c r="D2" s="7"/>
    </row>
    <row r="3" spans="1:4" s="8" customFormat="1" ht="19.5" customHeight="1" x14ac:dyDescent="0.25">
      <c r="A3" s="99" t="s">
        <v>12</v>
      </c>
      <c r="B3" s="99" t="s">
        <v>11</v>
      </c>
      <c r="C3" s="101" t="s">
        <v>53</v>
      </c>
      <c r="D3" s="101" t="s">
        <v>10</v>
      </c>
    </row>
    <row r="4" spans="1:4" s="8" customFormat="1" ht="19.5" customHeight="1" x14ac:dyDescent="0.25">
      <c r="A4" s="100"/>
      <c r="B4" s="100"/>
      <c r="C4" s="101"/>
      <c r="D4" s="101"/>
    </row>
    <row r="5" spans="1:4" ht="19.5" customHeight="1" x14ac:dyDescent="0.25">
      <c r="A5" s="1">
        <v>1</v>
      </c>
      <c r="B5" s="47" t="s">
        <v>103</v>
      </c>
      <c r="C5" s="48">
        <f>80.86+3.57</f>
        <v>84.429999999999993</v>
      </c>
      <c r="D5" s="9">
        <v>250</v>
      </c>
    </row>
    <row r="6" spans="1:4" ht="19.5" customHeight="1" x14ac:dyDescent="0.25">
      <c r="A6" s="1">
        <v>2</v>
      </c>
      <c r="B6" s="47" t="s">
        <v>103</v>
      </c>
      <c r="C6" s="48">
        <f t="shared" ref="C6:C9" si="0">80.86+3.57</f>
        <v>84.429999999999993</v>
      </c>
      <c r="D6" s="9">
        <v>250</v>
      </c>
    </row>
    <row r="7" spans="1:4" ht="19.5" customHeight="1" x14ac:dyDescent="0.25">
      <c r="A7" s="1">
        <v>3</v>
      </c>
      <c r="B7" s="47" t="s">
        <v>103</v>
      </c>
      <c r="C7" s="48">
        <f t="shared" si="0"/>
        <v>84.429999999999993</v>
      </c>
      <c r="D7" s="9">
        <v>250</v>
      </c>
    </row>
    <row r="8" spans="1:4" ht="19.5" customHeight="1" x14ac:dyDescent="0.25">
      <c r="A8" s="1">
        <v>4</v>
      </c>
      <c r="B8" s="47" t="s">
        <v>103</v>
      </c>
      <c r="C8" s="48">
        <f t="shared" si="0"/>
        <v>84.429999999999993</v>
      </c>
      <c r="D8" s="9">
        <v>250</v>
      </c>
    </row>
    <row r="9" spans="1:4" ht="19.5" customHeight="1" x14ac:dyDescent="0.25">
      <c r="A9" s="1">
        <v>5</v>
      </c>
      <c r="B9" s="47" t="s">
        <v>103</v>
      </c>
      <c r="C9" s="48">
        <f t="shared" si="0"/>
        <v>84.429999999999993</v>
      </c>
      <c r="D9" s="9">
        <v>250</v>
      </c>
    </row>
    <row r="10" spans="1:4" ht="19.5" customHeight="1" x14ac:dyDescent="0.25">
      <c r="A10" s="1">
        <v>6</v>
      </c>
      <c r="B10" s="49" t="s">
        <v>13</v>
      </c>
      <c r="C10" s="107">
        <v>74.97</v>
      </c>
      <c r="D10" s="9">
        <v>250</v>
      </c>
    </row>
    <row r="11" spans="1:4" ht="19.5" customHeight="1" x14ac:dyDescent="0.25">
      <c r="A11" s="1">
        <v>7</v>
      </c>
      <c r="B11" s="47" t="s">
        <v>13</v>
      </c>
      <c r="C11" s="48">
        <v>74.97</v>
      </c>
      <c r="D11" s="9">
        <v>250</v>
      </c>
    </row>
    <row r="12" spans="1:4" ht="19.5" customHeight="1" x14ac:dyDescent="0.25">
      <c r="A12" s="1">
        <v>8</v>
      </c>
      <c r="B12" s="47" t="s">
        <v>103</v>
      </c>
      <c r="C12" s="48">
        <f>80.86+3.57</f>
        <v>84.429999999999993</v>
      </c>
      <c r="D12" s="9">
        <v>250</v>
      </c>
    </row>
    <row r="13" spans="1:4" s="11" customFormat="1" ht="19.5" customHeight="1" x14ac:dyDescent="0.25">
      <c r="A13" s="1">
        <v>9</v>
      </c>
      <c r="B13" s="47" t="s">
        <v>13</v>
      </c>
      <c r="C13" s="48">
        <v>74.97</v>
      </c>
      <c r="D13" s="9">
        <v>250</v>
      </c>
    </row>
    <row r="14" spans="1:4" s="11" customFormat="1" ht="19.5" customHeight="1" x14ac:dyDescent="0.25">
      <c r="A14" s="1">
        <v>10</v>
      </c>
      <c r="B14" s="47" t="s">
        <v>32</v>
      </c>
      <c r="C14" s="48">
        <f>78.25+3.57</f>
        <v>81.819999999999993</v>
      </c>
      <c r="D14" s="9">
        <v>250</v>
      </c>
    </row>
    <row r="15" spans="1:4" s="11" customFormat="1" ht="19.5" customHeight="1" x14ac:dyDescent="0.25">
      <c r="A15" s="1">
        <v>11</v>
      </c>
      <c r="B15" s="47" t="s">
        <v>32</v>
      </c>
      <c r="C15" s="48">
        <f t="shared" ref="C15:C20" si="1">78.25+3.57</f>
        <v>81.819999999999993</v>
      </c>
      <c r="D15" s="9">
        <v>250</v>
      </c>
    </row>
    <row r="16" spans="1:4" s="11" customFormat="1" ht="19.5" customHeight="1" x14ac:dyDescent="0.25">
      <c r="A16" s="1">
        <v>12</v>
      </c>
      <c r="B16" s="47" t="s">
        <v>32</v>
      </c>
      <c r="C16" s="48">
        <f t="shared" si="1"/>
        <v>81.819999999999993</v>
      </c>
      <c r="D16" s="9">
        <v>250</v>
      </c>
    </row>
    <row r="17" spans="1:4" s="11" customFormat="1" ht="19.5" customHeight="1" x14ac:dyDescent="0.25">
      <c r="A17" s="1">
        <v>13</v>
      </c>
      <c r="B17" s="47" t="s">
        <v>32</v>
      </c>
      <c r="C17" s="48">
        <f t="shared" si="1"/>
        <v>81.819999999999993</v>
      </c>
      <c r="D17" s="9">
        <v>250</v>
      </c>
    </row>
    <row r="18" spans="1:4" s="11" customFormat="1" ht="19.5" customHeight="1" x14ac:dyDescent="0.25">
      <c r="A18" s="1">
        <v>14</v>
      </c>
      <c r="B18" s="47" t="s">
        <v>32</v>
      </c>
      <c r="C18" s="48">
        <f t="shared" si="1"/>
        <v>81.819999999999993</v>
      </c>
      <c r="D18" s="9">
        <v>250</v>
      </c>
    </row>
    <row r="19" spans="1:4" s="11" customFormat="1" ht="19.5" customHeight="1" x14ac:dyDescent="0.25">
      <c r="A19" s="1">
        <v>15</v>
      </c>
      <c r="B19" s="47" t="s">
        <v>32</v>
      </c>
      <c r="C19" s="48">
        <f t="shared" si="1"/>
        <v>81.819999999999993</v>
      </c>
      <c r="D19" s="9">
        <v>250</v>
      </c>
    </row>
    <row r="20" spans="1:4" ht="19.5" customHeight="1" x14ac:dyDescent="0.25">
      <c r="A20" s="1">
        <v>16</v>
      </c>
      <c r="B20" s="47" t="s">
        <v>32</v>
      </c>
      <c r="C20" s="48">
        <f t="shared" si="1"/>
        <v>81.819999999999993</v>
      </c>
      <c r="D20" s="9">
        <v>250</v>
      </c>
    </row>
    <row r="21" spans="1:4" ht="19.5" customHeight="1" x14ac:dyDescent="0.25">
      <c r="A21" s="1">
        <v>17</v>
      </c>
      <c r="B21" s="47" t="s">
        <v>104</v>
      </c>
      <c r="C21" s="48">
        <f>75.64+3.57</f>
        <v>79.209999999999994</v>
      </c>
      <c r="D21" s="9">
        <v>250</v>
      </c>
    </row>
    <row r="22" spans="1:4" ht="19.5" customHeight="1" x14ac:dyDescent="0.25">
      <c r="A22" s="1">
        <v>18</v>
      </c>
      <c r="B22" s="47" t="s">
        <v>103</v>
      </c>
      <c r="C22" s="48">
        <f t="shared" ref="C22:C31" si="2">80.86+3.57</f>
        <v>84.429999999999993</v>
      </c>
      <c r="D22" s="9">
        <v>250</v>
      </c>
    </row>
    <row r="23" spans="1:4" ht="19.5" customHeight="1" x14ac:dyDescent="0.25">
      <c r="A23" s="1">
        <v>19</v>
      </c>
      <c r="B23" s="47" t="s">
        <v>103</v>
      </c>
      <c r="C23" s="48">
        <f t="shared" si="2"/>
        <v>84.429999999999993</v>
      </c>
      <c r="D23" s="9">
        <v>250</v>
      </c>
    </row>
    <row r="24" spans="1:4" ht="19.5" customHeight="1" x14ac:dyDescent="0.25">
      <c r="A24" s="1">
        <v>20</v>
      </c>
      <c r="B24" s="47" t="s">
        <v>103</v>
      </c>
      <c r="C24" s="48">
        <f t="shared" si="2"/>
        <v>84.429999999999993</v>
      </c>
      <c r="D24" s="9">
        <v>250</v>
      </c>
    </row>
    <row r="25" spans="1:4" ht="19.5" customHeight="1" x14ac:dyDescent="0.25">
      <c r="A25" s="1">
        <v>21</v>
      </c>
      <c r="B25" s="47" t="s">
        <v>103</v>
      </c>
      <c r="C25" s="48">
        <f t="shared" si="2"/>
        <v>84.429999999999993</v>
      </c>
      <c r="D25" s="9">
        <v>250</v>
      </c>
    </row>
    <row r="26" spans="1:4" ht="19.5" customHeight="1" x14ac:dyDescent="0.25">
      <c r="A26" s="1">
        <v>22</v>
      </c>
      <c r="B26" s="47" t="s">
        <v>103</v>
      </c>
      <c r="C26" s="48">
        <f t="shared" si="2"/>
        <v>84.429999999999993</v>
      </c>
      <c r="D26" s="9">
        <v>250</v>
      </c>
    </row>
    <row r="27" spans="1:4" ht="19.5" customHeight="1" x14ac:dyDescent="0.25">
      <c r="A27" s="1">
        <v>23</v>
      </c>
      <c r="B27" s="47" t="s">
        <v>103</v>
      </c>
      <c r="C27" s="48">
        <f t="shared" si="2"/>
        <v>84.429999999999993</v>
      </c>
      <c r="D27" s="9">
        <v>250</v>
      </c>
    </row>
    <row r="28" spans="1:4" ht="19.5" customHeight="1" x14ac:dyDescent="0.25">
      <c r="A28" s="1">
        <v>24</v>
      </c>
      <c r="B28" s="47" t="s">
        <v>103</v>
      </c>
      <c r="C28" s="48">
        <f t="shared" si="2"/>
        <v>84.429999999999993</v>
      </c>
      <c r="D28" s="9">
        <v>250</v>
      </c>
    </row>
    <row r="29" spans="1:4" ht="19.5" customHeight="1" x14ac:dyDescent="0.25">
      <c r="A29" s="1">
        <v>25</v>
      </c>
      <c r="B29" s="47" t="s">
        <v>103</v>
      </c>
      <c r="C29" s="48">
        <f t="shared" si="2"/>
        <v>84.429999999999993</v>
      </c>
      <c r="D29" s="9">
        <v>250</v>
      </c>
    </row>
    <row r="30" spans="1:4" ht="19.5" customHeight="1" x14ac:dyDescent="0.25">
      <c r="A30" s="1">
        <v>26</v>
      </c>
      <c r="B30" s="47" t="s">
        <v>103</v>
      </c>
      <c r="C30" s="48">
        <f t="shared" si="2"/>
        <v>84.429999999999993</v>
      </c>
      <c r="D30" s="9">
        <v>250</v>
      </c>
    </row>
    <row r="31" spans="1:4" ht="19.5" customHeight="1" x14ac:dyDescent="0.25">
      <c r="A31" s="1">
        <v>27</v>
      </c>
      <c r="B31" s="47" t="s">
        <v>103</v>
      </c>
      <c r="C31" s="48">
        <f t="shared" si="2"/>
        <v>84.429999999999993</v>
      </c>
      <c r="D31" s="9">
        <v>250</v>
      </c>
    </row>
    <row r="32" spans="1:4" ht="19.5" customHeight="1" x14ac:dyDescent="0.25">
      <c r="A32" s="1">
        <v>28</v>
      </c>
      <c r="B32" s="47" t="s">
        <v>103</v>
      </c>
      <c r="C32" s="48">
        <v>84.43</v>
      </c>
      <c r="D32" s="9">
        <v>250</v>
      </c>
    </row>
    <row r="33" spans="1:4" ht="19.5" customHeight="1" x14ac:dyDescent="0.25">
      <c r="A33" s="1">
        <v>29</v>
      </c>
      <c r="B33" s="47" t="s">
        <v>103</v>
      </c>
      <c r="C33" s="48">
        <v>84.43</v>
      </c>
      <c r="D33" s="9">
        <v>250</v>
      </c>
    </row>
    <row r="34" spans="1:4" ht="19.5" customHeight="1" x14ac:dyDescent="0.25">
      <c r="A34" s="1">
        <v>30</v>
      </c>
      <c r="B34" s="47" t="s">
        <v>103</v>
      </c>
      <c r="C34" s="48">
        <v>84.43</v>
      </c>
      <c r="D34" s="9">
        <v>250</v>
      </c>
    </row>
    <row r="35" spans="1:4" ht="19.5" customHeight="1" x14ac:dyDescent="0.25">
      <c r="A35" s="1">
        <v>31</v>
      </c>
      <c r="B35" s="47" t="s">
        <v>103</v>
      </c>
      <c r="C35" s="48">
        <v>84.43</v>
      </c>
      <c r="D35" s="9">
        <v>250</v>
      </c>
    </row>
    <row r="36" spans="1:4" ht="19.5" customHeight="1" x14ac:dyDescent="0.25">
      <c r="A36" s="1">
        <v>32</v>
      </c>
      <c r="B36" s="47" t="s">
        <v>13</v>
      </c>
      <c r="C36" s="48">
        <v>74.97</v>
      </c>
      <c r="D36" s="9">
        <v>250</v>
      </c>
    </row>
    <row r="37" spans="1:4" ht="19.5" customHeight="1" x14ac:dyDescent="0.25">
      <c r="A37" s="1">
        <v>33</v>
      </c>
      <c r="B37" s="47" t="s">
        <v>21</v>
      </c>
      <c r="C37" s="48">
        <v>80.16</v>
      </c>
      <c r="D37" s="9">
        <v>250</v>
      </c>
    </row>
    <row r="38" spans="1:4" ht="19.5" customHeight="1" x14ac:dyDescent="0.25">
      <c r="A38" s="1">
        <v>34</v>
      </c>
      <c r="B38" s="47" t="s">
        <v>21</v>
      </c>
      <c r="C38" s="48">
        <f>76.59+3.57</f>
        <v>80.16</v>
      </c>
      <c r="D38" s="9">
        <v>250</v>
      </c>
    </row>
    <row r="39" spans="1:4" ht="19.5" customHeight="1" x14ac:dyDescent="0.25">
      <c r="A39" s="1">
        <v>35</v>
      </c>
      <c r="B39" s="47" t="s">
        <v>104</v>
      </c>
      <c r="C39" s="108">
        <f>75.64+3.57</f>
        <v>79.209999999999994</v>
      </c>
      <c r="D39" s="9">
        <v>250</v>
      </c>
    </row>
    <row r="40" spans="1:4" ht="19.5" customHeight="1" x14ac:dyDescent="0.25">
      <c r="A40" s="1">
        <v>36</v>
      </c>
      <c r="B40" s="47" t="s">
        <v>104</v>
      </c>
      <c r="C40" s="108">
        <f t="shared" ref="C40:C44" si="3">75.64+3.57</f>
        <v>79.209999999999994</v>
      </c>
      <c r="D40" s="9">
        <v>250</v>
      </c>
    </row>
    <row r="41" spans="1:4" ht="19.5" customHeight="1" x14ac:dyDescent="0.25">
      <c r="A41" s="1">
        <v>37</v>
      </c>
      <c r="B41" s="47" t="s">
        <v>104</v>
      </c>
      <c r="C41" s="108">
        <f t="shared" si="3"/>
        <v>79.209999999999994</v>
      </c>
      <c r="D41" s="9">
        <v>250</v>
      </c>
    </row>
    <row r="42" spans="1:4" ht="19.5" customHeight="1" x14ac:dyDescent="0.25">
      <c r="A42" s="1">
        <v>38</v>
      </c>
      <c r="B42" s="47" t="s">
        <v>104</v>
      </c>
      <c r="C42" s="108">
        <f t="shared" si="3"/>
        <v>79.209999999999994</v>
      </c>
      <c r="D42" s="9">
        <v>250</v>
      </c>
    </row>
    <row r="43" spans="1:4" ht="19.5" customHeight="1" x14ac:dyDescent="0.25">
      <c r="A43" s="1">
        <v>39</v>
      </c>
      <c r="B43" s="47" t="s">
        <v>104</v>
      </c>
      <c r="C43" s="108">
        <f t="shared" si="3"/>
        <v>79.209999999999994</v>
      </c>
      <c r="D43" s="9">
        <v>250</v>
      </c>
    </row>
    <row r="44" spans="1:4" ht="19.5" customHeight="1" x14ac:dyDescent="0.25">
      <c r="A44" s="1">
        <v>40</v>
      </c>
      <c r="B44" s="47" t="s">
        <v>104</v>
      </c>
      <c r="C44" s="108">
        <f t="shared" si="3"/>
        <v>79.209999999999994</v>
      </c>
      <c r="D44" s="9">
        <v>250</v>
      </c>
    </row>
    <row r="45" spans="1:4" ht="19.5" customHeight="1" x14ac:dyDescent="0.25">
      <c r="A45" s="1">
        <v>41</v>
      </c>
      <c r="B45" s="47" t="s">
        <v>105</v>
      </c>
      <c r="C45" s="48">
        <f>73.59+3.57</f>
        <v>77.16</v>
      </c>
      <c r="D45" s="9">
        <v>250</v>
      </c>
    </row>
    <row r="46" spans="1:4" ht="19.5" customHeight="1" x14ac:dyDescent="0.25">
      <c r="A46" s="1">
        <v>42</v>
      </c>
      <c r="B46" s="47" t="s">
        <v>105</v>
      </c>
      <c r="C46" s="48">
        <f t="shared" ref="C46:C49" si="4">73.59+3.57</f>
        <v>77.16</v>
      </c>
      <c r="D46" s="9">
        <v>250</v>
      </c>
    </row>
    <row r="47" spans="1:4" ht="19.5" customHeight="1" x14ac:dyDescent="0.25">
      <c r="A47" s="1">
        <v>43</v>
      </c>
      <c r="B47" s="47" t="s">
        <v>105</v>
      </c>
      <c r="C47" s="48">
        <f t="shared" si="4"/>
        <v>77.16</v>
      </c>
      <c r="D47" s="9">
        <v>250</v>
      </c>
    </row>
    <row r="48" spans="1:4" ht="19.5" customHeight="1" x14ac:dyDescent="0.25">
      <c r="A48" s="1">
        <v>44</v>
      </c>
      <c r="B48" s="47" t="s">
        <v>105</v>
      </c>
      <c r="C48" s="48">
        <f t="shared" si="4"/>
        <v>77.16</v>
      </c>
      <c r="D48" s="9">
        <v>250</v>
      </c>
    </row>
    <row r="49" spans="1:4" ht="19.5" customHeight="1" x14ac:dyDescent="0.25">
      <c r="A49" s="1">
        <v>45</v>
      </c>
      <c r="B49" s="47" t="s">
        <v>105</v>
      </c>
      <c r="C49" s="48">
        <f t="shared" si="4"/>
        <v>77.16</v>
      </c>
      <c r="D49" s="9">
        <v>250</v>
      </c>
    </row>
    <row r="50" spans="1:4" ht="19.5" customHeight="1" x14ac:dyDescent="0.25">
      <c r="A50" s="1">
        <v>46</v>
      </c>
      <c r="B50" s="47" t="s">
        <v>13</v>
      </c>
      <c r="C50" s="48">
        <f>71.4+3.57</f>
        <v>74.97</v>
      </c>
      <c r="D50" s="9">
        <v>250</v>
      </c>
    </row>
    <row r="51" spans="1:4" ht="19.5" customHeight="1" x14ac:dyDescent="0.25">
      <c r="A51" s="1">
        <v>47</v>
      </c>
      <c r="B51" s="47" t="s">
        <v>103</v>
      </c>
      <c r="C51" s="48">
        <v>84.43</v>
      </c>
      <c r="D51" s="9">
        <v>250</v>
      </c>
    </row>
    <row r="52" spans="1:4" ht="19.5" customHeight="1" x14ac:dyDescent="0.25">
      <c r="A52" s="1">
        <v>48</v>
      </c>
      <c r="B52" s="106" t="s">
        <v>13</v>
      </c>
      <c r="C52" s="48">
        <f>71.4+3.57</f>
        <v>74.97</v>
      </c>
      <c r="D52" s="9">
        <v>250</v>
      </c>
    </row>
    <row r="73" spans="7:11" ht="19.5" customHeight="1" x14ac:dyDescent="0.25">
      <c r="G73" s="40"/>
      <c r="H73" s="40"/>
      <c r="I73" s="40"/>
      <c r="J73" s="44"/>
      <c r="K73" s="42"/>
    </row>
    <row r="74" spans="7:11" ht="19.5" customHeight="1" x14ac:dyDescent="0.25">
      <c r="G74" s="41"/>
      <c r="H74" s="41"/>
      <c r="I74" s="41"/>
      <c r="J74" s="44"/>
      <c r="K74" s="43"/>
    </row>
  </sheetData>
  <mergeCells count="5">
    <mergeCell ref="A3:A4"/>
    <mergeCell ref="B3:B4"/>
    <mergeCell ref="C3:C4"/>
    <mergeCell ref="D3:D4"/>
    <mergeCell ref="A1:D1"/>
  </mergeCells>
  <phoneticPr fontId="0" type="noConversion"/>
  <printOptions horizontalCentered="1"/>
  <pageMargins left="0.74803149606299213" right="0.23622047244094491" top="0.98425196850393704" bottom="1" header="0.31496062992125984" footer="0.31496062992125984"/>
  <pageSetup scale="75" orientation="portrait" horizontalDpi="4294967294" verticalDpi="4294967293" r:id="rId1"/>
  <headerFooter>
    <oddHeader>&amp;L&amp;G</oddHeader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workbookViewId="0">
      <selection activeCell="B68" sqref="B68"/>
    </sheetView>
  </sheetViews>
  <sheetFormatPr baseColWidth="10" defaultRowHeight="15" x14ac:dyDescent="0.25"/>
  <cols>
    <col min="1" max="1" width="5.28515625" customWidth="1"/>
    <col min="2" max="2" width="47.85546875" customWidth="1"/>
    <col min="3" max="3" width="14.7109375" customWidth="1"/>
    <col min="4" max="4" width="32.140625" customWidth="1"/>
    <col min="5" max="5" width="22.28515625" customWidth="1"/>
    <col min="6" max="6" width="19.28515625" customWidth="1"/>
    <col min="9" max="9" width="18.140625" customWidth="1"/>
    <col min="10" max="10" width="17.85546875" customWidth="1"/>
  </cols>
  <sheetData>
    <row r="1" spans="1:3" x14ac:dyDescent="0.25">
      <c r="A1" s="102" t="s">
        <v>60</v>
      </c>
      <c r="B1" s="102"/>
      <c r="C1" s="102"/>
    </row>
    <row r="2" spans="1:3" x14ac:dyDescent="0.25">
      <c r="A2" s="23"/>
      <c r="B2" s="24"/>
      <c r="C2" s="25"/>
    </row>
    <row r="3" spans="1:3" ht="25.5" x14ac:dyDescent="0.25">
      <c r="A3" s="27" t="s">
        <v>12</v>
      </c>
      <c r="B3" s="27" t="s">
        <v>56</v>
      </c>
      <c r="C3" s="28" t="s">
        <v>55</v>
      </c>
    </row>
    <row r="4" spans="1:3" x14ac:dyDescent="0.25">
      <c r="A4" s="26">
        <v>1</v>
      </c>
      <c r="B4" s="109" t="s">
        <v>89</v>
      </c>
      <c r="C4" s="117">
        <v>16000</v>
      </c>
    </row>
    <row r="5" spans="1:3" x14ac:dyDescent="0.25">
      <c r="A5" s="26">
        <v>2</v>
      </c>
      <c r="B5" s="109" t="s">
        <v>152</v>
      </c>
      <c r="C5" s="117">
        <v>16000</v>
      </c>
    </row>
    <row r="6" spans="1:3" x14ac:dyDescent="0.25">
      <c r="A6" s="26">
        <v>3</v>
      </c>
      <c r="B6" s="109" t="s">
        <v>106</v>
      </c>
      <c r="C6" s="117">
        <v>9000</v>
      </c>
    </row>
    <row r="7" spans="1:3" ht="15.75" x14ac:dyDescent="0.25">
      <c r="A7" s="26">
        <v>4</v>
      </c>
      <c r="B7" s="110" t="s">
        <v>107</v>
      </c>
      <c r="C7" s="118">
        <v>6150</v>
      </c>
    </row>
    <row r="8" spans="1:3" x14ac:dyDescent="0.25">
      <c r="A8" s="26">
        <v>5</v>
      </c>
      <c r="B8" s="109" t="s">
        <v>108</v>
      </c>
      <c r="C8" s="117">
        <v>10000</v>
      </c>
    </row>
    <row r="9" spans="1:3" x14ac:dyDescent="0.25">
      <c r="A9" s="26">
        <v>6</v>
      </c>
      <c r="B9" s="109" t="s">
        <v>67</v>
      </c>
      <c r="C9" s="117">
        <v>9000</v>
      </c>
    </row>
    <row r="10" spans="1:3" x14ac:dyDescent="0.25">
      <c r="A10" s="26">
        <v>7</v>
      </c>
      <c r="B10" s="109" t="s">
        <v>96</v>
      </c>
      <c r="C10" s="117">
        <v>7000</v>
      </c>
    </row>
    <row r="11" spans="1:3" x14ac:dyDescent="0.25">
      <c r="A11" s="26">
        <v>8</v>
      </c>
      <c r="B11" s="109" t="s">
        <v>65</v>
      </c>
      <c r="C11" s="117">
        <v>13000</v>
      </c>
    </row>
    <row r="12" spans="1:3" ht="15.75" x14ac:dyDescent="0.25">
      <c r="A12" s="26">
        <v>9</v>
      </c>
      <c r="B12" s="110" t="s">
        <v>109</v>
      </c>
      <c r="C12" s="119">
        <v>8000</v>
      </c>
    </row>
    <row r="13" spans="1:3" x14ac:dyDescent="0.25">
      <c r="A13" s="26">
        <v>10</v>
      </c>
      <c r="B13" s="109" t="s">
        <v>95</v>
      </c>
      <c r="C13" s="117">
        <v>9000</v>
      </c>
    </row>
    <row r="14" spans="1:3" x14ac:dyDescent="0.25">
      <c r="A14" s="26">
        <v>11</v>
      </c>
      <c r="B14" s="109" t="s">
        <v>90</v>
      </c>
      <c r="C14" s="117">
        <v>8000</v>
      </c>
    </row>
    <row r="15" spans="1:3" x14ac:dyDescent="0.25">
      <c r="A15" s="26">
        <v>12</v>
      </c>
      <c r="B15" s="111" t="s">
        <v>93</v>
      </c>
      <c r="C15" s="117">
        <v>8000</v>
      </c>
    </row>
    <row r="16" spans="1:3" ht="15.75" x14ac:dyDescent="0.25">
      <c r="A16" s="26">
        <v>13</v>
      </c>
      <c r="B16" s="110" t="s">
        <v>87</v>
      </c>
      <c r="C16" s="119">
        <v>6000</v>
      </c>
    </row>
    <row r="17" spans="1:3" x14ac:dyDescent="0.25">
      <c r="A17" s="26">
        <v>14</v>
      </c>
      <c r="B17" s="109" t="s">
        <v>110</v>
      </c>
      <c r="C17" s="117">
        <v>1580.65</v>
      </c>
    </row>
    <row r="18" spans="1:3" x14ac:dyDescent="0.25">
      <c r="A18" s="26">
        <v>15</v>
      </c>
      <c r="B18" s="109" t="s">
        <v>110</v>
      </c>
      <c r="C18" s="117">
        <v>5500</v>
      </c>
    </row>
    <row r="19" spans="1:3" x14ac:dyDescent="0.25">
      <c r="A19" s="26">
        <v>16</v>
      </c>
      <c r="B19" s="112" t="s">
        <v>83</v>
      </c>
      <c r="C19" s="120">
        <v>5500</v>
      </c>
    </row>
    <row r="20" spans="1:3" x14ac:dyDescent="0.25">
      <c r="A20" s="26">
        <v>17</v>
      </c>
      <c r="B20" s="112" t="s">
        <v>82</v>
      </c>
      <c r="C20" s="120">
        <v>12000</v>
      </c>
    </row>
    <row r="21" spans="1:3" x14ac:dyDescent="0.25">
      <c r="A21" s="26">
        <v>18</v>
      </c>
      <c r="B21" s="109" t="s">
        <v>87</v>
      </c>
      <c r="C21" s="119">
        <v>5000</v>
      </c>
    </row>
    <row r="22" spans="1:3" x14ac:dyDescent="0.25">
      <c r="A22" s="26">
        <v>19</v>
      </c>
      <c r="B22" s="109" t="s">
        <v>87</v>
      </c>
      <c r="C22" s="117">
        <v>10000</v>
      </c>
    </row>
    <row r="23" spans="1:3" x14ac:dyDescent="0.25">
      <c r="A23" s="26">
        <v>20</v>
      </c>
      <c r="B23" s="109" t="s">
        <v>87</v>
      </c>
      <c r="C23" s="120">
        <v>4000</v>
      </c>
    </row>
    <row r="24" spans="1:3" x14ac:dyDescent="0.25">
      <c r="A24" s="26">
        <v>21</v>
      </c>
      <c r="B24" s="113" t="s">
        <v>153</v>
      </c>
      <c r="C24" s="120">
        <v>4000</v>
      </c>
    </row>
    <row r="25" spans="1:3" x14ac:dyDescent="0.25">
      <c r="A25" s="26">
        <v>22</v>
      </c>
      <c r="B25" s="109" t="s">
        <v>87</v>
      </c>
      <c r="C25" s="120">
        <v>4000</v>
      </c>
    </row>
    <row r="26" spans="1:3" x14ac:dyDescent="0.25">
      <c r="A26" s="26">
        <v>23</v>
      </c>
      <c r="B26" s="109" t="s">
        <v>87</v>
      </c>
      <c r="C26" s="120">
        <v>3500</v>
      </c>
    </row>
    <row r="27" spans="1:3" x14ac:dyDescent="0.25">
      <c r="A27" s="26">
        <v>24</v>
      </c>
      <c r="B27" s="109" t="s">
        <v>87</v>
      </c>
      <c r="C27" s="117">
        <v>4000</v>
      </c>
    </row>
    <row r="28" spans="1:3" x14ac:dyDescent="0.25">
      <c r="A28" s="26">
        <v>25</v>
      </c>
      <c r="B28" s="109" t="s">
        <v>47</v>
      </c>
      <c r="C28" s="117">
        <v>3700</v>
      </c>
    </row>
    <row r="29" spans="1:3" x14ac:dyDescent="0.25">
      <c r="A29" s="26">
        <v>26</v>
      </c>
      <c r="B29" s="109" t="s">
        <v>47</v>
      </c>
      <c r="C29" s="117">
        <v>3600</v>
      </c>
    </row>
    <row r="30" spans="1:3" x14ac:dyDescent="0.25">
      <c r="A30" s="26">
        <v>27</v>
      </c>
      <c r="B30" s="109" t="s">
        <v>47</v>
      </c>
      <c r="C30" s="117">
        <v>4100</v>
      </c>
    </row>
    <row r="31" spans="1:3" ht="15.75" x14ac:dyDescent="0.25">
      <c r="A31" s="26">
        <v>28</v>
      </c>
      <c r="B31" s="110" t="s">
        <v>47</v>
      </c>
      <c r="C31" s="117">
        <v>3700</v>
      </c>
    </row>
    <row r="32" spans="1:3" x14ac:dyDescent="0.25">
      <c r="A32" s="26">
        <v>29</v>
      </c>
      <c r="B32" s="109" t="s">
        <v>91</v>
      </c>
      <c r="C32" s="117">
        <v>2300</v>
      </c>
    </row>
    <row r="33" spans="1:3" x14ac:dyDescent="0.25">
      <c r="A33" s="26">
        <v>30</v>
      </c>
      <c r="B33" s="113" t="s">
        <v>111</v>
      </c>
      <c r="C33" s="120">
        <v>8500</v>
      </c>
    </row>
    <row r="34" spans="1:3" x14ac:dyDescent="0.25">
      <c r="A34" s="26">
        <v>31</v>
      </c>
      <c r="B34" s="109" t="s">
        <v>46</v>
      </c>
      <c r="C34" s="120">
        <v>3200</v>
      </c>
    </row>
    <row r="35" spans="1:3" x14ac:dyDescent="0.25">
      <c r="A35" s="26">
        <v>32</v>
      </c>
      <c r="B35" s="109" t="s">
        <v>87</v>
      </c>
      <c r="C35" s="120">
        <v>4000</v>
      </c>
    </row>
    <row r="36" spans="1:3" x14ac:dyDescent="0.25">
      <c r="A36" s="26">
        <v>33</v>
      </c>
      <c r="B36" s="109" t="s">
        <v>46</v>
      </c>
      <c r="C36" s="120">
        <v>2500</v>
      </c>
    </row>
    <row r="37" spans="1:3" ht="14.25" customHeight="1" x14ac:dyDescent="0.25">
      <c r="A37" s="26">
        <v>34</v>
      </c>
      <c r="B37" s="109" t="s">
        <v>46</v>
      </c>
      <c r="C37" s="120">
        <v>2300</v>
      </c>
    </row>
    <row r="38" spans="1:3" x14ac:dyDescent="0.25">
      <c r="A38" s="26">
        <v>35</v>
      </c>
      <c r="B38" s="111" t="s">
        <v>46</v>
      </c>
      <c r="C38" s="120">
        <v>2300</v>
      </c>
    </row>
    <row r="39" spans="1:3" x14ac:dyDescent="0.25">
      <c r="A39" s="26">
        <v>36</v>
      </c>
      <c r="B39" s="114" t="s">
        <v>0</v>
      </c>
      <c r="C39" s="121">
        <v>2300</v>
      </c>
    </row>
    <row r="40" spans="1:3" x14ac:dyDescent="0.25">
      <c r="A40" s="26">
        <v>37</v>
      </c>
      <c r="B40" s="109" t="s">
        <v>87</v>
      </c>
      <c r="C40" s="119">
        <v>7500</v>
      </c>
    </row>
    <row r="41" spans="1:3" x14ac:dyDescent="0.25">
      <c r="A41" s="26">
        <v>38</v>
      </c>
      <c r="B41" s="109" t="s">
        <v>84</v>
      </c>
      <c r="C41" s="119">
        <v>7500</v>
      </c>
    </row>
    <row r="42" spans="1:3" x14ac:dyDescent="0.25">
      <c r="A42" s="26">
        <v>39</v>
      </c>
      <c r="B42" s="109" t="s">
        <v>47</v>
      </c>
      <c r="C42" s="117">
        <v>4000</v>
      </c>
    </row>
    <row r="43" spans="1:3" x14ac:dyDescent="0.25">
      <c r="A43" s="26">
        <v>40</v>
      </c>
      <c r="B43" s="109" t="s">
        <v>46</v>
      </c>
      <c r="C43" s="117">
        <v>3200</v>
      </c>
    </row>
    <row r="44" spans="1:3" x14ac:dyDescent="0.25">
      <c r="A44" s="26">
        <v>41</v>
      </c>
      <c r="B44" s="109" t="s">
        <v>46</v>
      </c>
      <c r="C44" s="117">
        <v>4000</v>
      </c>
    </row>
    <row r="45" spans="1:3" x14ac:dyDescent="0.25">
      <c r="A45" s="26">
        <v>43</v>
      </c>
      <c r="B45" s="109" t="s">
        <v>46</v>
      </c>
      <c r="C45" s="117">
        <v>2300</v>
      </c>
    </row>
    <row r="46" spans="1:3" x14ac:dyDescent="0.25">
      <c r="A46" s="26">
        <v>44</v>
      </c>
      <c r="B46" s="109" t="s">
        <v>46</v>
      </c>
      <c r="C46" s="117">
        <v>3200</v>
      </c>
    </row>
    <row r="47" spans="1:3" x14ac:dyDescent="0.25">
      <c r="A47" s="26">
        <v>45</v>
      </c>
      <c r="B47" s="109" t="s">
        <v>46</v>
      </c>
      <c r="C47" s="117">
        <v>2500</v>
      </c>
    </row>
    <row r="48" spans="1:3" x14ac:dyDescent="0.25">
      <c r="A48" s="26">
        <v>46</v>
      </c>
      <c r="B48" s="109" t="s">
        <v>46</v>
      </c>
      <c r="C48" s="117">
        <v>2300</v>
      </c>
    </row>
    <row r="49" spans="1:3" x14ac:dyDescent="0.25">
      <c r="A49" s="26">
        <v>47</v>
      </c>
      <c r="B49" s="109" t="s">
        <v>46</v>
      </c>
      <c r="C49" s="117">
        <v>2300</v>
      </c>
    </row>
    <row r="50" spans="1:3" x14ac:dyDescent="0.25">
      <c r="A50" s="26">
        <v>48</v>
      </c>
      <c r="B50" s="109" t="s">
        <v>46</v>
      </c>
      <c r="C50" s="117">
        <v>2300</v>
      </c>
    </row>
    <row r="51" spans="1:3" x14ac:dyDescent="0.25">
      <c r="A51" s="26">
        <v>49</v>
      </c>
      <c r="B51" s="109" t="s">
        <v>46</v>
      </c>
      <c r="C51" s="117">
        <v>2300</v>
      </c>
    </row>
    <row r="52" spans="1:3" x14ac:dyDescent="0.25">
      <c r="A52" s="26">
        <v>50</v>
      </c>
      <c r="B52" s="109" t="s">
        <v>46</v>
      </c>
      <c r="C52" s="117">
        <v>2300</v>
      </c>
    </row>
    <row r="53" spans="1:3" x14ac:dyDescent="0.25">
      <c r="A53" s="26">
        <v>51</v>
      </c>
      <c r="B53" s="109" t="s">
        <v>46</v>
      </c>
      <c r="C53" s="117">
        <v>2300</v>
      </c>
    </row>
    <row r="54" spans="1:3" x14ac:dyDescent="0.25">
      <c r="A54" s="26">
        <v>52</v>
      </c>
      <c r="B54" s="109" t="s">
        <v>46</v>
      </c>
      <c r="C54" s="117">
        <v>2300</v>
      </c>
    </row>
    <row r="55" spans="1:3" x14ac:dyDescent="0.25">
      <c r="A55" s="26">
        <v>53</v>
      </c>
      <c r="B55" s="109" t="s">
        <v>46</v>
      </c>
      <c r="C55" s="117">
        <v>2300</v>
      </c>
    </row>
    <row r="56" spans="1:3" x14ac:dyDescent="0.25">
      <c r="A56" s="26">
        <v>54</v>
      </c>
      <c r="B56" s="109" t="s">
        <v>87</v>
      </c>
      <c r="C56" s="117">
        <v>3000</v>
      </c>
    </row>
    <row r="57" spans="1:3" x14ac:dyDescent="0.25">
      <c r="A57" s="26">
        <v>55</v>
      </c>
      <c r="B57" s="109" t="s">
        <v>46</v>
      </c>
      <c r="C57" s="117">
        <v>2300</v>
      </c>
    </row>
    <row r="58" spans="1:3" x14ac:dyDescent="0.25">
      <c r="A58" s="26">
        <v>56</v>
      </c>
      <c r="B58" s="111" t="s">
        <v>46</v>
      </c>
      <c r="C58" s="117">
        <v>2300</v>
      </c>
    </row>
    <row r="59" spans="1:3" x14ac:dyDescent="0.25">
      <c r="A59" s="26">
        <v>57</v>
      </c>
      <c r="B59" s="111" t="s">
        <v>46</v>
      </c>
      <c r="C59" s="117">
        <v>2300</v>
      </c>
    </row>
    <row r="60" spans="1:3" x14ac:dyDescent="0.25">
      <c r="A60" s="26">
        <v>58</v>
      </c>
      <c r="B60" s="111" t="s">
        <v>46</v>
      </c>
      <c r="C60" s="117">
        <f>3500</f>
        <v>3500</v>
      </c>
    </row>
    <row r="61" spans="1:3" x14ac:dyDescent="0.25">
      <c r="A61" s="26">
        <v>59</v>
      </c>
      <c r="B61" s="111" t="s">
        <v>46</v>
      </c>
      <c r="C61" s="117">
        <v>2300</v>
      </c>
    </row>
    <row r="62" spans="1:3" x14ac:dyDescent="0.25">
      <c r="A62" s="26">
        <v>60</v>
      </c>
      <c r="B62" s="111" t="s">
        <v>46</v>
      </c>
      <c r="C62" s="117">
        <v>2300</v>
      </c>
    </row>
    <row r="63" spans="1:3" x14ac:dyDescent="0.25">
      <c r="A63" s="26">
        <v>61</v>
      </c>
      <c r="B63" s="113" t="s">
        <v>112</v>
      </c>
      <c r="C63" s="122">
        <v>9000</v>
      </c>
    </row>
    <row r="64" spans="1:3" x14ac:dyDescent="0.25">
      <c r="A64" s="26">
        <v>62</v>
      </c>
      <c r="B64" s="112" t="s">
        <v>108</v>
      </c>
      <c r="C64" s="122">
        <v>5000</v>
      </c>
    </row>
    <row r="65" spans="1:3" x14ac:dyDescent="0.25">
      <c r="A65" s="26">
        <v>63</v>
      </c>
      <c r="B65" s="109" t="s">
        <v>66</v>
      </c>
      <c r="C65" s="122">
        <v>9000</v>
      </c>
    </row>
    <row r="66" spans="1:3" ht="25.5" x14ac:dyDescent="0.25">
      <c r="A66" s="26">
        <v>64</v>
      </c>
      <c r="B66" s="115" t="s">
        <v>113</v>
      </c>
      <c r="C66" s="123">
        <v>9000</v>
      </c>
    </row>
    <row r="67" spans="1:3" ht="15" customHeight="1" x14ac:dyDescent="0.25">
      <c r="A67" s="26">
        <v>65</v>
      </c>
      <c r="B67" s="109" t="s">
        <v>88</v>
      </c>
      <c r="C67" s="117">
        <v>4800</v>
      </c>
    </row>
    <row r="68" spans="1:3" x14ac:dyDescent="0.25">
      <c r="A68" s="26">
        <v>66</v>
      </c>
      <c r="B68" s="111" t="s">
        <v>81</v>
      </c>
      <c r="C68" s="117">
        <v>9000</v>
      </c>
    </row>
    <row r="69" spans="1:3" x14ac:dyDescent="0.25">
      <c r="A69" s="26">
        <v>67</v>
      </c>
      <c r="B69" s="109" t="s">
        <v>108</v>
      </c>
      <c r="C69" s="117">
        <v>6000</v>
      </c>
    </row>
    <row r="70" spans="1:3" x14ac:dyDescent="0.25">
      <c r="A70" s="26">
        <v>68</v>
      </c>
      <c r="B70" s="109" t="s">
        <v>114</v>
      </c>
      <c r="C70" s="117">
        <v>5000</v>
      </c>
    </row>
    <row r="71" spans="1:3" x14ac:dyDescent="0.25">
      <c r="A71" s="26">
        <v>69</v>
      </c>
      <c r="B71" s="109" t="s">
        <v>114</v>
      </c>
      <c r="C71" s="117">
        <v>4500</v>
      </c>
    </row>
    <row r="72" spans="1:3" x14ac:dyDescent="0.25">
      <c r="A72" s="26">
        <v>70</v>
      </c>
      <c r="B72" s="109" t="s">
        <v>114</v>
      </c>
      <c r="C72" s="117">
        <v>4500</v>
      </c>
    </row>
    <row r="73" spans="1:3" x14ac:dyDescent="0.25">
      <c r="A73" s="26">
        <v>71</v>
      </c>
      <c r="B73" s="109" t="s">
        <v>114</v>
      </c>
      <c r="C73" s="117">
        <v>4000</v>
      </c>
    </row>
    <row r="74" spans="1:3" x14ac:dyDescent="0.25">
      <c r="A74" s="26">
        <v>72</v>
      </c>
      <c r="B74" s="109" t="s">
        <v>114</v>
      </c>
      <c r="C74" s="117">
        <v>4000</v>
      </c>
    </row>
    <row r="75" spans="1:3" x14ac:dyDescent="0.25">
      <c r="A75" s="26">
        <v>73</v>
      </c>
      <c r="B75" s="109" t="s">
        <v>114</v>
      </c>
      <c r="C75" s="117">
        <v>4000</v>
      </c>
    </row>
    <row r="76" spans="1:3" x14ac:dyDescent="0.25">
      <c r="A76" s="26">
        <v>74</v>
      </c>
      <c r="B76" s="109" t="s">
        <v>115</v>
      </c>
      <c r="C76" s="117">
        <v>4000</v>
      </c>
    </row>
    <row r="77" spans="1:3" x14ac:dyDescent="0.25">
      <c r="A77" s="26">
        <v>75</v>
      </c>
      <c r="B77" s="111" t="s">
        <v>114</v>
      </c>
      <c r="C77" s="117">
        <v>4000</v>
      </c>
    </row>
    <row r="78" spans="1:3" x14ac:dyDescent="0.25">
      <c r="A78" s="26">
        <v>76</v>
      </c>
      <c r="B78" s="111" t="s">
        <v>114</v>
      </c>
      <c r="C78" s="117">
        <v>4000</v>
      </c>
    </row>
    <row r="79" spans="1:3" x14ac:dyDescent="0.25">
      <c r="A79" s="26">
        <v>77</v>
      </c>
      <c r="B79" s="109" t="s">
        <v>116</v>
      </c>
      <c r="C79" s="117">
        <v>8000</v>
      </c>
    </row>
    <row r="80" spans="1:3" x14ac:dyDescent="0.25">
      <c r="A80" s="26">
        <v>78</v>
      </c>
      <c r="B80" s="112" t="s">
        <v>84</v>
      </c>
      <c r="C80" s="120">
        <v>8000</v>
      </c>
    </row>
    <row r="81" spans="1:3" x14ac:dyDescent="0.25">
      <c r="A81" s="26">
        <v>79</v>
      </c>
      <c r="B81" s="113" t="s">
        <v>97</v>
      </c>
      <c r="C81" s="120">
        <v>8000</v>
      </c>
    </row>
    <row r="82" spans="1:3" x14ac:dyDescent="0.25">
      <c r="A82" s="26">
        <v>80</v>
      </c>
      <c r="B82" s="109" t="s">
        <v>98</v>
      </c>
      <c r="C82" s="117">
        <v>7500</v>
      </c>
    </row>
    <row r="83" spans="1:3" x14ac:dyDescent="0.25">
      <c r="A83" s="26">
        <v>81</v>
      </c>
      <c r="B83" s="109" t="s">
        <v>87</v>
      </c>
      <c r="C83" s="120">
        <v>4000</v>
      </c>
    </row>
    <row r="84" spans="1:3" x14ac:dyDescent="0.25">
      <c r="A84" s="26">
        <v>82</v>
      </c>
      <c r="B84" s="109" t="s">
        <v>46</v>
      </c>
      <c r="C84" s="117">
        <v>3000</v>
      </c>
    </row>
    <row r="85" spans="1:3" x14ac:dyDescent="0.25">
      <c r="A85" s="26">
        <v>83</v>
      </c>
      <c r="B85" s="109" t="s">
        <v>46</v>
      </c>
      <c r="C85" s="117">
        <v>2400</v>
      </c>
    </row>
    <row r="86" spans="1:3" x14ac:dyDescent="0.25">
      <c r="A86" s="26">
        <v>84</v>
      </c>
      <c r="B86" s="109" t="s">
        <v>46</v>
      </c>
      <c r="C86" s="117">
        <v>2400</v>
      </c>
    </row>
    <row r="87" spans="1:3" x14ac:dyDescent="0.25">
      <c r="A87" s="26">
        <v>85</v>
      </c>
      <c r="B87" s="109" t="s">
        <v>46</v>
      </c>
      <c r="C87" s="117">
        <v>2400</v>
      </c>
    </row>
    <row r="88" spans="1:3" x14ac:dyDescent="0.25">
      <c r="A88" s="26">
        <v>86</v>
      </c>
      <c r="B88" s="109" t="s">
        <v>99</v>
      </c>
      <c r="C88" s="117">
        <v>13500</v>
      </c>
    </row>
    <row r="89" spans="1:3" x14ac:dyDescent="0.25">
      <c r="A89" s="26">
        <v>87</v>
      </c>
      <c r="B89" s="109" t="s">
        <v>154</v>
      </c>
      <c r="C89" s="117">
        <v>9000</v>
      </c>
    </row>
    <row r="90" spans="1:3" x14ac:dyDescent="0.25">
      <c r="A90" s="26">
        <v>88</v>
      </c>
      <c r="B90" s="109" t="s">
        <v>68</v>
      </c>
      <c r="C90" s="117">
        <v>4000</v>
      </c>
    </row>
    <row r="91" spans="1:3" x14ac:dyDescent="0.25">
      <c r="A91" s="26">
        <v>89</v>
      </c>
      <c r="B91" s="109" t="s">
        <v>68</v>
      </c>
      <c r="C91" s="117">
        <v>4000</v>
      </c>
    </row>
    <row r="92" spans="1:3" x14ac:dyDescent="0.25">
      <c r="A92" s="26">
        <v>90</v>
      </c>
      <c r="B92" s="109" t="s">
        <v>100</v>
      </c>
      <c r="C92" s="117">
        <v>3500</v>
      </c>
    </row>
    <row r="93" spans="1:3" x14ac:dyDescent="0.25">
      <c r="A93" s="26">
        <v>91</v>
      </c>
      <c r="B93" s="111" t="s">
        <v>46</v>
      </c>
      <c r="C93" s="117">
        <v>2300</v>
      </c>
    </row>
    <row r="94" spans="1:3" x14ac:dyDescent="0.25">
      <c r="A94" s="26">
        <v>92</v>
      </c>
      <c r="B94" s="111" t="s">
        <v>46</v>
      </c>
      <c r="C94" s="117">
        <v>2300</v>
      </c>
    </row>
    <row r="95" spans="1:3" x14ac:dyDescent="0.25">
      <c r="A95" s="26">
        <v>93</v>
      </c>
      <c r="B95" s="111" t="s">
        <v>46</v>
      </c>
      <c r="C95" s="124">
        <v>2300</v>
      </c>
    </row>
    <row r="96" spans="1:3" x14ac:dyDescent="0.25">
      <c r="A96" s="26">
        <v>94</v>
      </c>
      <c r="B96" s="114" t="s">
        <v>46</v>
      </c>
      <c r="C96" s="124">
        <v>2300</v>
      </c>
    </row>
    <row r="97" spans="1:3" x14ac:dyDescent="0.25">
      <c r="A97" s="26">
        <v>95</v>
      </c>
      <c r="B97" s="109" t="s">
        <v>87</v>
      </c>
      <c r="C97" s="120">
        <v>7000</v>
      </c>
    </row>
    <row r="98" spans="1:3" x14ac:dyDescent="0.25">
      <c r="A98" s="26">
        <v>96</v>
      </c>
      <c r="B98" s="109" t="s">
        <v>87</v>
      </c>
      <c r="C98" s="117">
        <v>4500</v>
      </c>
    </row>
    <row r="99" spans="1:3" x14ac:dyDescent="0.25">
      <c r="A99" s="26">
        <v>97</v>
      </c>
      <c r="B99" s="109" t="s">
        <v>46</v>
      </c>
      <c r="C99" s="120">
        <v>3300</v>
      </c>
    </row>
    <row r="100" spans="1:3" x14ac:dyDescent="0.25">
      <c r="A100" s="26">
        <v>98</v>
      </c>
      <c r="B100" s="109" t="s">
        <v>46</v>
      </c>
      <c r="C100" s="120">
        <v>3200</v>
      </c>
    </row>
    <row r="101" spans="1:3" x14ac:dyDescent="0.25">
      <c r="A101" s="26">
        <v>99</v>
      </c>
      <c r="B101" s="109" t="s">
        <v>46</v>
      </c>
      <c r="C101" s="120">
        <v>2500</v>
      </c>
    </row>
    <row r="102" spans="1:3" x14ac:dyDescent="0.25">
      <c r="A102" s="26">
        <v>100</v>
      </c>
      <c r="B102" s="109" t="s">
        <v>46</v>
      </c>
      <c r="C102" s="120">
        <v>2300</v>
      </c>
    </row>
    <row r="103" spans="1:3" x14ac:dyDescent="0.25">
      <c r="A103" s="26">
        <v>101</v>
      </c>
      <c r="B103" s="111" t="s">
        <v>46</v>
      </c>
      <c r="C103" s="120">
        <v>2300</v>
      </c>
    </row>
    <row r="104" spans="1:3" x14ac:dyDescent="0.25">
      <c r="A104" s="26">
        <v>102</v>
      </c>
      <c r="B104" s="109" t="s">
        <v>46</v>
      </c>
      <c r="C104" s="120">
        <v>2300</v>
      </c>
    </row>
    <row r="105" spans="1:3" x14ac:dyDescent="0.25">
      <c r="A105" s="26">
        <v>103</v>
      </c>
      <c r="B105" s="109" t="s">
        <v>46</v>
      </c>
      <c r="C105" s="120">
        <v>2300</v>
      </c>
    </row>
    <row r="106" spans="1:3" x14ac:dyDescent="0.25">
      <c r="A106" s="26">
        <v>104</v>
      </c>
      <c r="B106" s="109" t="s">
        <v>46</v>
      </c>
      <c r="C106" s="120">
        <v>2300</v>
      </c>
    </row>
    <row r="107" spans="1:3" x14ac:dyDescent="0.25">
      <c r="A107" s="26">
        <v>105</v>
      </c>
      <c r="B107" s="109" t="s">
        <v>46</v>
      </c>
      <c r="C107" s="120">
        <v>2300</v>
      </c>
    </row>
    <row r="108" spans="1:3" x14ac:dyDescent="0.25">
      <c r="A108" s="26">
        <v>106</v>
      </c>
      <c r="B108" s="116" t="s">
        <v>46</v>
      </c>
      <c r="C108" s="121">
        <v>2300</v>
      </c>
    </row>
    <row r="109" spans="1:3" x14ac:dyDescent="0.25">
      <c r="A109" s="26">
        <v>107</v>
      </c>
      <c r="B109" s="116" t="s">
        <v>46</v>
      </c>
      <c r="C109" s="121">
        <v>2300</v>
      </c>
    </row>
    <row r="110" spans="1:3" x14ac:dyDescent="0.25">
      <c r="A110" s="26">
        <v>108</v>
      </c>
      <c r="B110" s="116" t="s">
        <v>46</v>
      </c>
      <c r="C110" s="121">
        <v>2300</v>
      </c>
    </row>
    <row r="111" spans="1:3" x14ac:dyDescent="0.25">
      <c r="A111" s="26">
        <v>109</v>
      </c>
      <c r="B111" s="116" t="s">
        <v>0</v>
      </c>
      <c r="C111" s="121">
        <v>2300</v>
      </c>
    </row>
    <row r="112" spans="1:3" x14ac:dyDescent="0.25">
      <c r="A112" s="26">
        <v>110</v>
      </c>
      <c r="B112" s="116" t="s">
        <v>0</v>
      </c>
      <c r="C112" s="121">
        <v>2300</v>
      </c>
    </row>
    <row r="113" spans="1:3" x14ac:dyDescent="0.25">
      <c r="A113" s="26">
        <v>111</v>
      </c>
      <c r="B113" s="116" t="s">
        <v>46</v>
      </c>
      <c r="C113" s="121">
        <v>2300</v>
      </c>
    </row>
    <row r="114" spans="1:3" x14ac:dyDescent="0.25">
      <c r="A114" s="26">
        <v>112</v>
      </c>
      <c r="B114" s="116" t="s">
        <v>46</v>
      </c>
      <c r="C114" s="121">
        <v>2300</v>
      </c>
    </row>
    <row r="115" spans="1:3" ht="15.75" x14ac:dyDescent="0.25">
      <c r="A115" s="26">
        <v>113</v>
      </c>
      <c r="B115" s="110" t="s">
        <v>94</v>
      </c>
      <c r="C115" s="119">
        <v>10000</v>
      </c>
    </row>
    <row r="116" spans="1:3" x14ac:dyDescent="0.25">
      <c r="A116" s="126" t="s">
        <v>57</v>
      </c>
      <c r="B116" s="127"/>
      <c r="C116" s="125">
        <f>SUM(C4:C115)</f>
        <v>536430.65</v>
      </c>
    </row>
  </sheetData>
  <sortState ref="B6:D116">
    <sortCondition descending="1" ref="C4"/>
  </sortState>
  <mergeCells count="2">
    <mergeCell ref="A1:C1"/>
    <mergeCell ref="A116:B116"/>
  </mergeCells>
  <printOptions horizontalCentered="1"/>
  <pageMargins left="0.70866141732283472" right="0.70866141732283472" top="1.0900000000000001" bottom="1.1200000000000001" header="0.31496062992125984" footer="0.31496062992125984"/>
  <pageSetup scale="75" orientation="portrait" verticalDpi="0" r:id="rId1"/>
  <headerFooter>
    <oddHeader>&amp;L&amp;G</oddHeader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"/>
  <sheetViews>
    <sheetView view="pageLayout" zoomScaleNormal="100" workbookViewId="0">
      <selection activeCell="C72" sqref="B4:C72"/>
    </sheetView>
  </sheetViews>
  <sheetFormatPr baseColWidth="10" defaultRowHeight="15" x14ac:dyDescent="0.25"/>
  <cols>
    <col min="1" max="1" width="7.42578125" style="37" customWidth="1"/>
    <col min="2" max="3" width="41.85546875" style="36" customWidth="1"/>
    <col min="6" max="6" width="41.7109375" customWidth="1"/>
  </cols>
  <sheetData>
    <row r="1" spans="1:3" x14ac:dyDescent="0.25">
      <c r="A1" s="103" t="s">
        <v>59</v>
      </c>
      <c r="B1" s="103"/>
      <c r="C1" s="62"/>
    </row>
    <row r="3" spans="1:3" s="31" customFormat="1" ht="19.5" customHeight="1" x14ac:dyDescent="0.25">
      <c r="A3" s="32" t="s">
        <v>12</v>
      </c>
      <c r="B3" s="32" t="s">
        <v>58</v>
      </c>
      <c r="C3" s="63"/>
    </row>
    <row r="4" spans="1:3" s="34" customFormat="1" x14ac:dyDescent="0.25">
      <c r="A4" s="45">
        <v>1</v>
      </c>
      <c r="B4" s="128" t="s">
        <v>78</v>
      </c>
      <c r="C4" s="128"/>
    </row>
    <row r="5" spans="1:3" s="34" customFormat="1" x14ac:dyDescent="0.25">
      <c r="A5" s="33">
        <v>2</v>
      </c>
      <c r="B5" s="129" t="s">
        <v>51</v>
      </c>
      <c r="C5" s="130"/>
    </row>
    <row r="6" spans="1:3" s="34" customFormat="1" x14ac:dyDescent="0.25">
      <c r="A6" s="45">
        <v>3</v>
      </c>
      <c r="B6" s="131" t="s">
        <v>119</v>
      </c>
      <c r="C6" s="132"/>
    </row>
    <row r="7" spans="1:3" s="34" customFormat="1" x14ac:dyDescent="0.25">
      <c r="A7" s="33">
        <v>4</v>
      </c>
      <c r="B7" s="131" t="s">
        <v>136</v>
      </c>
      <c r="C7" s="132"/>
    </row>
    <row r="8" spans="1:3" s="34" customFormat="1" x14ac:dyDescent="0.25">
      <c r="A8" s="45">
        <v>5</v>
      </c>
      <c r="B8" s="128" t="s">
        <v>120</v>
      </c>
      <c r="C8" s="128"/>
    </row>
    <row r="9" spans="1:3" s="34" customFormat="1" x14ac:dyDescent="0.25">
      <c r="A9" s="33">
        <v>6</v>
      </c>
      <c r="B9" s="131" t="s">
        <v>2</v>
      </c>
      <c r="C9" s="132"/>
    </row>
    <row r="10" spans="1:3" s="34" customFormat="1" x14ac:dyDescent="0.25">
      <c r="A10" s="45">
        <v>7</v>
      </c>
      <c r="B10" s="131" t="s">
        <v>77</v>
      </c>
      <c r="C10" s="132"/>
    </row>
    <row r="11" spans="1:3" s="34" customFormat="1" x14ac:dyDescent="0.25">
      <c r="A11" s="33">
        <v>8</v>
      </c>
      <c r="B11" s="82" t="s">
        <v>92</v>
      </c>
      <c r="C11" s="133"/>
    </row>
    <row r="12" spans="1:3" s="34" customFormat="1" x14ac:dyDescent="0.25">
      <c r="A12" s="45">
        <v>9</v>
      </c>
      <c r="B12" s="134" t="s">
        <v>155</v>
      </c>
      <c r="C12" s="132"/>
    </row>
    <row r="13" spans="1:3" s="34" customFormat="1" x14ac:dyDescent="0.25">
      <c r="A13" s="33">
        <v>10</v>
      </c>
      <c r="B13" s="131" t="s">
        <v>121</v>
      </c>
      <c r="C13" s="132"/>
    </row>
    <row r="14" spans="1:3" s="34" customFormat="1" x14ac:dyDescent="0.25">
      <c r="A14" s="45">
        <v>11</v>
      </c>
      <c r="B14" s="131" t="s">
        <v>38</v>
      </c>
      <c r="C14" s="132"/>
    </row>
    <row r="15" spans="1:3" s="34" customFormat="1" x14ac:dyDescent="0.25">
      <c r="A15" s="33">
        <v>12</v>
      </c>
      <c r="B15" s="131" t="s">
        <v>44</v>
      </c>
      <c r="C15" s="132"/>
    </row>
    <row r="16" spans="1:3" s="34" customFormat="1" x14ac:dyDescent="0.25">
      <c r="A16" s="45">
        <v>13</v>
      </c>
      <c r="B16" s="131" t="s">
        <v>137</v>
      </c>
      <c r="C16" s="132"/>
    </row>
    <row r="17" spans="1:3" s="34" customFormat="1" x14ac:dyDescent="0.25">
      <c r="A17" s="33">
        <v>14</v>
      </c>
      <c r="B17" s="77" t="s">
        <v>123</v>
      </c>
      <c r="C17" s="69"/>
    </row>
    <row r="18" spans="1:3" s="34" customFormat="1" x14ac:dyDescent="0.25">
      <c r="A18" s="45">
        <v>15</v>
      </c>
      <c r="B18" s="77" t="s">
        <v>122</v>
      </c>
      <c r="C18" s="65"/>
    </row>
    <row r="19" spans="1:3" s="34" customFormat="1" x14ac:dyDescent="0.25">
      <c r="A19" s="33">
        <v>16</v>
      </c>
      <c r="B19" s="77" t="s">
        <v>49</v>
      </c>
      <c r="C19" s="65"/>
    </row>
    <row r="20" spans="1:3" s="34" customFormat="1" x14ac:dyDescent="0.25">
      <c r="A20" s="45">
        <v>17</v>
      </c>
      <c r="B20" s="77" t="s">
        <v>124</v>
      </c>
      <c r="C20" s="65"/>
    </row>
    <row r="21" spans="1:3" s="34" customFormat="1" x14ac:dyDescent="0.25">
      <c r="A21" s="33">
        <v>18</v>
      </c>
      <c r="B21" s="77" t="s">
        <v>79</v>
      </c>
      <c r="C21" s="70"/>
    </row>
    <row r="22" spans="1:3" s="34" customFormat="1" x14ac:dyDescent="0.25">
      <c r="A22" s="45">
        <v>19</v>
      </c>
      <c r="B22" s="77" t="s">
        <v>118</v>
      </c>
      <c r="C22" s="71"/>
    </row>
    <row r="23" spans="1:3" s="34" customFormat="1" x14ac:dyDescent="0.25">
      <c r="A23" s="33">
        <v>20</v>
      </c>
      <c r="B23" s="78" t="s">
        <v>117</v>
      </c>
      <c r="C23" s="65"/>
    </row>
    <row r="24" spans="1:3" s="34" customFormat="1" x14ac:dyDescent="0.25">
      <c r="A24" s="45">
        <v>21</v>
      </c>
      <c r="B24" s="78" t="s">
        <v>125</v>
      </c>
      <c r="C24" s="65"/>
    </row>
    <row r="25" spans="1:3" s="34" customFormat="1" x14ac:dyDescent="0.25">
      <c r="A25" s="33">
        <v>22</v>
      </c>
      <c r="B25" s="135" t="s">
        <v>69</v>
      </c>
      <c r="C25" s="136"/>
    </row>
    <row r="26" spans="1:3" s="34" customFormat="1" x14ac:dyDescent="0.25">
      <c r="A26" s="45">
        <v>23</v>
      </c>
      <c r="B26" s="135" t="s">
        <v>126</v>
      </c>
      <c r="C26" s="136"/>
    </row>
    <row r="27" spans="1:3" s="34" customFormat="1" x14ac:dyDescent="0.25">
      <c r="A27" s="33">
        <v>24</v>
      </c>
      <c r="B27" s="135" t="s">
        <v>101</v>
      </c>
      <c r="C27" s="136"/>
    </row>
    <row r="28" spans="1:3" s="34" customFormat="1" x14ac:dyDescent="0.25">
      <c r="A28" s="45">
        <v>25</v>
      </c>
      <c r="B28" s="135" t="s">
        <v>70</v>
      </c>
      <c r="C28" s="136"/>
    </row>
    <row r="29" spans="1:3" s="34" customFormat="1" x14ac:dyDescent="0.25">
      <c r="A29" s="33">
        <v>26</v>
      </c>
      <c r="B29" s="135" t="s">
        <v>86</v>
      </c>
      <c r="C29" s="136"/>
    </row>
    <row r="30" spans="1:3" s="34" customFormat="1" x14ac:dyDescent="0.25">
      <c r="A30" s="45">
        <v>27</v>
      </c>
      <c r="B30" s="79" t="s">
        <v>102</v>
      </c>
      <c r="C30" s="137"/>
    </row>
    <row r="31" spans="1:3" s="34" customFormat="1" x14ac:dyDescent="0.25">
      <c r="A31" s="33">
        <v>28</v>
      </c>
      <c r="B31" s="80" t="s">
        <v>127</v>
      </c>
      <c r="C31" s="80"/>
    </row>
    <row r="32" spans="1:3" s="34" customFormat="1" x14ac:dyDescent="0.25">
      <c r="A32" s="45">
        <v>29</v>
      </c>
      <c r="B32" s="135" t="s">
        <v>73</v>
      </c>
      <c r="C32" s="136"/>
    </row>
    <row r="33" spans="1:3" s="34" customFormat="1" x14ac:dyDescent="0.25">
      <c r="A33" s="33">
        <v>30</v>
      </c>
      <c r="B33" s="80" t="s">
        <v>128</v>
      </c>
      <c r="C33" s="80"/>
    </row>
    <row r="34" spans="1:3" s="34" customFormat="1" x14ac:dyDescent="0.25">
      <c r="A34" s="45">
        <v>31</v>
      </c>
      <c r="B34" s="135" t="s">
        <v>33</v>
      </c>
      <c r="C34" s="136"/>
    </row>
    <row r="35" spans="1:3" s="34" customFormat="1" x14ac:dyDescent="0.25">
      <c r="A35" s="33">
        <v>32</v>
      </c>
      <c r="B35" s="135" t="s">
        <v>45</v>
      </c>
      <c r="C35" s="136"/>
    </row>
    <row r="36" spans="1:3" s="34" customFormat="1" x14ac:dyDescent="0.25">
      <c r="A36" s="45">
        <v>33</v>
      </c>
      <c r="B36" s="135" t="s">
        <v>34</v>
      </c>
      <c r="C36" s="136"/>
    </row>
    <row r="37" spans="1:3" s="34" customFormat="1" x14ac:dyDescent="0.25">
      <c r="A37" s="33">
        <v>34</v>
      </c>
      <c r="B37" s="135" t="s">
        <v>35</v>
      </c>
      <c r="C37" s="136"/>
    </row>
    <row r="38" spans="1:3" s="34" customFormat="1" x14ac:dyDescent="0.25">
      <c r="A38" s="45">
        <v>35</v>
      </c>
      <c r="B38" s="135" t="s">
        <v>36</v>
      </c>
      <c r="C38" s="136"/>
    </row>
    <row r="39" spans="1:3" s="34" customFormat="1" x14ac:dyDescent="0.25">
      <c r="A39" s="33">
        <v>36</v>
      </c>
      <c r="B39" s="135" t="s">
        <v>72</v>
      </c>
      <c r="C39" s="136"/>
    </row>
    <row r="40" spans="1:3" s="34" customFormat="1" x14ac:dyDescent="0.25">
      <c r="A40" s="45">
        <v>37</v>
      </c>
      <c r="B40" s="135" t="s">
        <v>37</v>
      </c>
      <c r="C40" s="136"/>
    </row>
    <row r="41" spans="1:3" s="34" customFormat="1" x14ac:dyDescent="0.25">
      <c r="A41" s="33">
        <v>38</v>
      </c>
      <c r="B41" s="135" t="s">
        <v>129</v>
      </c>
      <c r="C41" s="136"/>
    </row>
    <row r="42" spans="1:3" s="34" customFormat="1" x14ac:dyDescent="0.25">
      <c r="A42" s="45">
        <v>39</v>
      </c>
      <c r="B42" s="135" t="s">
        <v>24</v>
      </c>
      <c r="C42" s="136"/>
    </row>
    <row r="43" spans="1:3" s="34" customFormat="1" x14ac:dyDescent="0.25">
      <c r="A43" s="33">
        <v>40</v>
      </c>
      <c r="B43" s="135" t="s">
        <v>25</v>
      </c>
      <c r="C43" s="136"/>
    </row>
    <row r="44" spans="1:3" s="34" customFormat="1" x14ac:dyDescent="0.25">
      <c r="A44" s="45">
        <v>41</v>
      </c>
      <c r="B44" s="135" t="s">
        <v>71</v>
      </c>
      <c r="C44" s="136"/>
    </row>
    <row r="45" spans="1:3" s="34" customFormat="1" x14ac:dyDescent="0.25">
      <c r="A45" s="33">
        <v>42</v>
      </c>
      <c r="B45" s="135" t="s">
        <v>26</v>
      </c>
      <c r="C45" s="136"/>
    </row>
    <row r="46" spans="1:3" s="34" customFormat="1" x14ac:dyDescent="0.25">
      <c r="A46" s="45">
        <v>43</v>
      </c>
      <c r="B46" s="135" t="s">
        <v>27</v>
      </c>
      <c r="C46" s="136"/>
    </row>
    <row r="47" spans="1:3" s="34" customFormat="1" x14ac:dyDescent="0.25">
      <c r="A47" s="33">
        <v>44</v>
      </c>
      <c r="B47" s="135" t="s">
        <v>28</v>
      </c>
      <c r="C47" s="136"/>
    </row>
    <row r="48" spans="1:3" s="34" customFormat="1" x14ac:dyDescent="0.25">
      <c r="A48" s="45">
        <v>45</v>
      </c>
      <c r="B48" s="135" t="s">
        <v>130</v>
      </c>
      <c r="C48" s="136"/>
    </row>
    <row r="49" spans="1:3" s="34" customFormat="1" x14ac:dyDescent="0.25">
      <c r="A49" s="33">
        <v>46</v>
      </c>
      <c r="B49" s="135" t="s">
        <v>3</v>
      </c>
      <c r="C49" s="136"/>
    </row>
    <row r="50" spans="1:3" s="34" customFormat="1" x14ac:dyDescent="0.25">
      <c r="A50" s="45">
        <v>47</v>
      </c>
      <c r="B50" s="135" t="s">
        <v>29</v>
      </c>
      <c r="C50" s="136"/>
    </row>
    <row r="51" spans="1:3" s="34" customFormat="1" x14ac:dyDescent="0.25">
      <c r="A51" s="33">
        <v>48</v>
      </c>
      <c r="B51" s="135" t="s">
        <v>4</v>
      </c>
      <c r="C51" s="136"/>
    </row>
    <row r="52" spans="1:3" s="34" customFormat="1" x14ac:dyDescent="0.25">
      <c r="A52" s="45">
        <v>49</v>
      </c>
      <c r="B52" s="135" t="s">
        <v>30</v>
      </c>
      <c r="C52" s="136"/>
    </row>
    <row r="53" spans="1:3" s="34" customFormat="1" x14ac:dyDescent="0.25">
      <c r="A53" s="33">
        <v>50</v>
      </c>
      <c r="B53" s="135" t="s">
        <v>31</v>
      </c>
      <c r="C53" s="136"/>
    </row>
    <row r="54" spans="1:3" s="34" customFormat="1" x14ac:dyDescent="0.25">
      <c r="A54" s="45">
        <v>51</v>
      </c>
      <c r="B54" s="135" t="s">
        <v>54</v>
      </c>
      <c r="C54" s="136"/>
    </row>
    <row r="55" spans="1:3" s="34" customFormat="1" x14ac:dyDescent="0.25">
      <c r="A55" s="33">
        <v>52</v>
      </c>
      <c r="B55" s="80" t="s">
        <v>131</v>
      </c>
      <c r="C55" s="80"/>
    </row>
    <row r="56" spans="1:3" s="34" customFormat="1" x14ac:dyDescent="0.25">
      <c r="A56" s="45">
        <v>53</v>
      </c>
      <c r="B56" s="80" t="s">
        <v>80</v>
      </c>
      <c r="C56" s="80"/>
    </row>
    <row r="57" spans="1:3" s="34" customFormat="1" x14ac:dyDescent="0.25">
      <c r="A57" s="33">
        <v>54</v>
      </c>
      <c r="B57" s="81" t="s">
        <v>15</v>
      </c>
      <c r="C57" s="138"/>
    </row>
    <row r="58" spans="1:3" s="34" customFormat="1" x14ac:dyDescent="0.25">
      <c r="A58" s="45">
        <v>55</v>
      </c>
      <c r="B58" s="81" t="s">
        <v>22</v>
      </c>
      <c r="C58" s="138"/>
    </row>
    <row r="59" spans="1:3" s="34" customFormat="1" x14ac:dyDescent="0.25">
      <c r="A59" s="33">
        <v>56</v>
      </c>
      <c r="B59" s="81" t="s">
        <v>132</v>
      </c>
      <c r="C59" s="138"/>
    </row>
    <row r="60" spans="1:3" s="34" customFormat="1" x14ac:dyDescent="0.25">
      <c r="A60" s="45">
        <v>57</v>
      </c>
      <c r="B60" s="81" t="s">
        <v>14</v>
      </c>
      <c r="C60" s="138"/>
    </row>
    <row r="61" spans="1:3" s="34" customFormat="1" x14ac:dyDescent="0.25">
      <c r="A61" s="33">
        <v>58</v>
      </c>
      <c r="B61" s="81" t="s">
        <v>16</v>
      </c>
      <c r="C61" s="138"/>
    </row>
    <row r="62" spans="1:3" s="34" customFormat="1" x14ac:dyDescent="0.25">
      <c r="A62" s="45">
        <v>59</v>
      </c>
      <c r="B62" s="81" t="s">
        <v>74</v>
      </c>
      <c r="C62" s="138"/>
    </row>
    <row r="63" spans="1:3" s="34" customFormat="1" x14ac:dyDescent="0.25">
      <c r="A63" s="33">
        <v>60</v>
      </c>
      <c r="B63" s="139" t="s">
        <v>133</v>
      </c>
      <c r="C63" s="140"/>
    </row>
    <row r="64" spans="1:3" s="34" customFormat="1" x14ac:dyDescent="0.25">
      <c r="A64" s="45">
        <v>61</v>
      </c>
      <c r="B64" s="139" t="s">
        <v>23</v>
      </c>
      <c r="C64" s="140"/>
    </row>
    <row r="65" spans="1:3" s="34" customFormat="1" x14ac:dyDescent="0.25">
      <c r="A65" s="33">
        <v>62</v>
      </c>
      <c r="B65" s="139" t="s">
        <v>75</v>
      </c>
      <c r="C65" s="140"/>
    </row>
    <row r="66" spans="1:3" s="34" customFormat="1" x14ac:dyDescent="0.25">
      <c r="A66" s="45">
        <v>63</v>
      </c>
      <c r="B66" s="139" t="s">
        <v>17</v>
      </c>
      <c r="C66" s="140"/>
    </row>
    <row r="67" spans="1:3" s="34" customFormat="1" x14ac:dyDescent="0.25">
      <c r="A67" s="33">
        <v>64</v>
      </c>
      <c r="B67" s="139" t="s">
        <v>19</v>
      </c>
      <c r="C67" s="140"/>
    </row>
    <row r="68" spans="1:3" s="34" customFormat="1" x14ac:dyDescent="0.25">
      <c r="A68" s="45">
        <v>65</v>
      </c>
      <c r="B68" s="139" t="s">
        <v>20</v>
      </c>
      <c r="C68" s="140"/>
    </row>
    <row r="69" spans="1:3" s="34" customFormat="1" x14ac:dyDescent="0.25">
      <c r="A69" s="33">
        <v>66</v>
      </c>
      <c r="B69" s="139" t="s">
        <v>76</v>
      </c>
      <c r="C69" s="140"/>
    </row>
    <row r="70" spans="1:3" s="34" customFormat="1" x14ac:dyDescent="0.25">
      <c r="A70" s="45">
        <v>67</v>
      </c>
      <c r="B70" s="139" t="s">
        <v>18</v>
      </c>
      <c r="C70" s="140"/>
    </row>
    <row r="71" spans="1:3" s="34" customFormat="1" x14ac:dyDescent="0.25">
      <c r="A71" s="33">
        <v>68</v>
      </c>
      <c r="B71" s="139" t="s">
        <v>134</v>
      </c>
      <c r="C71" s="140"/>
    </row>
    <row r="72" spans="1:3" s="34" customFormat="1" x14ac:dyDescent="0.25">
      <c r="A72" s="45">
        <v>69</v>
      </c>
      <c r="B72" s="80" t="s">
        <v>85</v>
      </c>
      <c r="C72" s="80"/>
    </row>
    <row r="73" spans="1:3" s="34" customFormat="1" x14ac:dyDescent="0.25">
      <c r="A73" s="33">
        <v>70</v>
      </c>
      <c r="B73" s="50"/>
      <c r="C73" s="65"/>
    </row>
    <row r="74" spans="1:3" s="34" customFormat="1" x14ac:dyDescent="0.25">
      <c r="A74" s="45">
        <v>71</v>
      </c>
      <c r="B74" s="50"/>
      <c r="C74" s="65"/>
    </row>
    <row r="75" spans="1:3" s="34" customFormat="1" x14ac:dyDescent="0.25">
      <c r="A75" s="33">
        <v>72</v>
      </c>
      <c r="B75" s="56"/>
      <c r="C75" s="64"/>
    </row>
    <row r="76" spans="1:3" s="34" customFormat="1" x14ac:dyDescent="0.25">
      <c r="A76" s="45">
        <v>73</v>
      </c>
      <c r="B76" s="56"/>
      <c r="C76" s="64"/>
    </row>
    <row r="77" spans="1:3" s="34" customFormat="1" x14ac:dyDescent="0.25">
      <c r="A77" s="33">
        <v>74</v>
      </c>
      <c r="B77" s="50"/>
      <c r="C77" s="65"/>
    </row>
    <row r="78" spans="1:3" s="34" customFormat="1" x14ac:dyDescent="0.25">
      <c r="A78" s="45">
        <v>75</v>
      </c>
      <c r="B78" s="56"/>
      <c r="C78" s="64"/>
    </row>
    <row r="79" spans="1:3" s="34" customFormat="1" x14ac:dyDescent="0.25">
      <c r="A79" s="33">
        <v>76</v>
      </c>
      <c r="B79" s="50"/>
      <c r="C79" s="65"/>
    </row>
    <row r="80" spans="1:3" s="34" customFormat="1" x14ac:dyDescent="0.25">
      <c r="A80" s="45">
        <v>77</v>
      </c>
      <c r="B80" s="61"/>
      <c r="C80" s="73"/>
    </row>
    <row r="81" spans="1:3" s="34" customFormat="1" x14ac:dyDescent="0.25">
      <c r="A81" s="33">
        <v>78</v>
      </c>
      <c r="B81" s="56"/>
      <c r="C81" s="64"/>
    </row>
    <row r="82" spans="1:3" s="34" customFormat="1" x14ac:dyDescent="0.25">
      <c r="A82" s="45">
        <v>79</v>
      </c>
      <c r="B82" s="55"/>
      <c r="C82" s="67"/>
    </row>
    <row r="83" spans="1:3" s="34" customFormat="1" x14ac:dyDescent="0.25">
      <c r="A83" s="33">
        <v>80</v>
      </c>
      <c r="B83" s="53"/>
      <c r="C83" s="71"/>
    </row>
    <row r="84" spans="1:3" s="34" customFormat="1" x14ac:dyDescent="0.25">
      <c r="A84" s="45">
        <v>81</v>
      </c>
      <c r="B84" s="50"/>
      <c r="C84" s="65"/>
    </row>
    <row r="85" spans="1:3" s="34" customFormat="1" x14ac:dyDescent="0.25">
      <c r="A85" s="33">
        <v>82</v>
      </c>
      <c r="B85" s="58"/>
      <c r="C85" s="69"/>
    </row>
    <row r="86" spans="1:3" s="34" customFormat="1" x14ac:dyDescent="0.25">
      <c r="A86" s="45">
        <v>83</v>
      </c>
      <c r="B86" s="50"/>
      <c r="C86" s="65"/>
    </row>
    <row r="87" spans="1:3" s="34" customFormat="1" x14ac:dyDescent="0.25">
      <c r="A87" s="33">
        <v>84</v>
      </c>
      <c r="B87" s="55"/>
      <c r="C87" s="67"/>
    </row>
    <row r="88" spans="1:3" s="34" customFormat="1" x14ac:dyDescent="0.25">
      <c r="A88" s="45">
        <v>85</v>
      </c>
      <c r="B88" s="57"/>
      <c r="C88" s="70"/>
    </row>
    <row r="89" spans="1:3" s="34" customFormat="1" x14ac:dyDescent="0.25">
      <c r="A89" s="33">
        <v>86</v>
      </c>
      <c r="B89" s="50"/>
      <c r="C89" s="65"/>
    </row>
    <row r="90" spans="1:3" s="34" customFormat="1" x14ac:dyDescent="0.25">
      <c r="A90" s="45">
        <v>87</v>
      </c>
      <c r="B90" s="56"/>
      <c r="C90" s="64"/>
    </row>
    <row r="91" spans="1:3" s="34" customFormat="1" x14ac:dyDescent="0.25">
      <c r="A91" s="33">
        <v>88</v>
      </c>
      <c r="B91" s="50"/>
      <c r="C91" s="65"/>
    </row>
    <row r="92" spans="1:3" s="34" customFormat="1" x14ac:dyDescent="0.25">
      <c r="A92" s="45">
        <v>89</v>
      </c>
      <c r="B92" s="50"/>
      <c r="C92" s="65"/>
    </row>
    <row r="93" spans="1:3" s="34" customFormat="1" x14ac:dyDescent="0.25">
      <c r="A93" s="33">
        <v>90</v>
      </c>
      <c r="B93" s="51"/>
      <c r="C93" s="66"/>
    </row>
    <row r="94" spans="1:3" s="34" customFormat="1" x14ac:dyDescent="0.25">
      <c r="A94" s="45">
        <v>91</v>
      </c>
      <c r="B94" s="50"/>
      <c r="C94" s="65"/>
    </row>
    <row r="95" spans="1:3" s="34" customFormat="1" x14ac:dyDescent="0.25">
      <c r="A95" s="33">
        <v>92</v>
      </c>
      <c r="B95" s="50"/>
      <c r="C95" s="65"/>
    </row>
    <row r="96" spans="1:3" s="34" customFormat="1" x14ac:dyDescent="0.25">
      <c r="A96" s="45">
        <v>93</v>
      </c>
      <c r="B96" s="50"/>
      <c r="C96" s="65"/>
    </row>
    <row r="97" spans="1:3" s="34" customFormat="1" x14ac:dyDescent="0.25">
      <c r="A97" s="33">
        <v>94</v>
      </c>
      <c r="B97" s="50"/>
      <c r="C97" s="65"/>
    </row>
    <row r="98" spans="1:3" s="34" customFormat="1" x14ac:dyDescent="0.25">
      <c r="A98" s="45">
        <v>95</v>
      </c>
      <c r="B98" s="56"/>
      <c r="C98" s="64"/>
    </row>
    <row r="99" spans="1:3" s="34" customFormat="1" x14ac:dyDescent="0.25">
      <c r="A99" s="33">
        <v>96</v>
      </c>
      <c r="B99" s="53"/>
      <c r="C99" s="71"/>
    </row>
    <row r="100" spans="1:3" s="34" customFormat="1" x14ac:dyDescent="0.25">
      <c r="A100" s="45">
        <v>97</v>
      </c>
      <c r="B100" s="50"/>
      <c r="C100" s="65"/>
    </row>
    <row r="101" spans="1:3" s="34" customFormat="1" x14ac:dyDescent="0.25">
      <c r="A101" s="33">
        <v>98</v>
      </c>
      <c r="B101" s="59"/>
      <c r="C101" s="74"/>
    </row>
    <row r="102" spans="1:3" s="34" customFormat="1" x14ac:dyDescent="0.25">
      <c r="A102" s="45">
        <v>99</v>
      </c>
      <c r="B102" s="57"/>
      <c r="C102" s="70"/>
    </row>
    <row r="103" spans="1:3" s="34" customFormat="1" x14ac:dyDescent="0.25">
      <c r="A103" s="33">
        <v>100</v>
      </c>
      <c r="B103" s="50"/>
      <c r="C103" s="65"/>
    </row>
    <row r="104" spans="1:3" s="34" customFormat="1" x14ac:dyDescent="0.25">
      <c r="A104" s="45">
        <v>101</v>
      </c>
      <c r="B104" s="50"/>
      <c r="C104" s="65"/>
    </row>
    <row r="105" spans="1:3" s="34" customFormat="1" x14ac:dyDescent="0.25">
      <c r="A105" s="33">
        <v>102</v>
      </c>
      <c r="B105" s="50"/>
      <c r="C105" s="65"/>
    </row>
    <row r="106" spans="1:3" s="34" customFormat="1" x14ac:dyDescent="0.25">
      <c r="A106" s="45">
        <v>103</v>
      </c>
      <c r="B106" s="50"/>
      <c r="C106" s="65"/>
    </row>
    <row r="107" spans="1:3" s="34" customFormat="1" x14ac:dyDescent="0.25">
      <c r="A107" s="33">
        <v>104</v>
      </c>
      <c r="B107" s="57"/>
      <c r="C107" s="70"/>
    </row>
    <row r="108" spans="1:3" s="34" customFormat="1" x14ac:dyDescent="0.25">
      <c r="A108" s="45">
        <v>105</v>
      </c>
      <c r="B108" s="50"/>
      <c r="C108" s="65"/>
    </row>
    <row r="109" spans="1:3" s="34" customFormat="1" x14ac:dyDescent="0.25">
      <c r="A109" s="33">
        <v>106</v>
      </c>
      <c r="B109" s="50"/>
      <c r="C109" s="65"/>
    </row>
    <row r="110" spans="1:3" s="34" customFormat="1" x14ac:dyDescent="0.25">
      <c r="A110" s="45">
        <v>107</v>
      </c>
      <c r="B110" s="55"/>
      <c r="C110" s="67"/>
    </row>
    <row r="111" spans="1:3" s="34" customFormat="1" x14ac:dyDescent="0.25">
      <c r="A111" s="33">
        <v>108</v>
      </c>
      <c r="B111" s="50"/>
      <c r="C111" s="65"/>
    </row>
    <row r="112" spans="1:3" s="34" customFormat="1" x14ac:dyDescent="0.25">
      <c r="A112" s="45">
        <v>109</v>
      </c>
      <c r="B112" s="50"/>
      <c r="C112" s="65"/>
    </row>
    <row r="113" spans="1:3" s="34" customFormat="1" x14ac:dyDescent="0.25">
      <c r="A113" s="33">
        <v>110</v>
      </c>
      <c r="B113" s="51"/>
      <c r="C113" s="66"/>
    </row>
    <row r="114" spans="1:3" s="34" customFormat="1" x14ac:dyDescent="0.25">
      <c r="A114" s="45">
        <v>111</v>
      </c>
      <c r="B114" s="50"/>
      <c r="C114" s="65"/>
    </row>
    <row r="115" spans="1:3" s="34" customFormat="1" x14ac:dyDescent="0.25">
      <c r="A115" s="33">
        <v>112</v>
      </c>
      <c r="B115" s="50"/>
      <c r="C115" s="65"/>
    </row>
    <row r="116" spans="1:3" s="34" customFormat="1" x14ac:dyDescent="0.25">
      <c r="A116" s="45">
        <v>113</v>
      </c>
      <c r="B116" s="50"/>
      <c r="C116" s="65"/>
    </row>
    <row r="117" spans="1:3" s="34" customFormat="1" x14ac:dyDescent="0.25">
      <c r="A117" s="33">
        <v>114</v>
      </c>
      <c r="B117" s="57"/>
      <c r="C117" s="70"/>
    </row>
    <row r="118" spans="1:3" s="34" customFormat="1" x14ac:dyDescent="0.25">
      <c r="A118" s="45">
        <v>115</v>
      </c>
      <c r="B118" s="53"/>
      <c r="C118" s="71"/>
    </row>
    <row r="119" spans="1:3" s="34" customFormat="1" x14ac:dyDescent="0.25">
      <c r="A119" s="33">
        <v>116</v>
      </c>
      <c r="B119" s="56"/>
      <c r="C119" s="64"/>
    </row>
    <row r="120" spans="1:3" s="34" customFormat="1" x14ac:dyDescent="0.25">
      <c r="A120" s="45">
        <v>117</v>
      </c>
      <c r="B120" s="50"/>
      <c r="C120" s="65"/>
    </row>
    <row r="121" spans="1:3" s="34" customFormat="1" x14ac:dyDescent="0.25">
      <c r="A121" s="33">
        <v>118</v>
      </c>
      <c r="B121" s="60"/>
      <c r="C121" s="68"/>
    </row>
    <row r="122" spans="1:3" s="34" customFormat="1" x14ac:dyDescent="0.25">
      <c r="A122" s="45">
        <v>119</v>
      </c>
      <c r="B122" s="50"/>
      <c r="C122" s="65"/>
    </row>
    <row r="123" spans="1:3" s="34" customFormat="1" x14ac:dyDescent="0.25">
      <c r="A123" s="33">
        <v>120</v>
      </c>
      <c r="B123" s="50"/>
      <c r="C123" s="65"/>
    </row>
    <row r="124" spans="1:3" s="34" customFormat="1" x14ac:dyDescent="0.25">
      <c r="A124" s="45">
        <v>121</v>
      </c>
      <c r="B124" s="50"/>
      <c r="C124" s="65"/>
    </row>
    <row r="125" spans="1:3" s="34" customFormat="1" x14ac:dyDescent="0.25">
      <c r="A125" s="33">
        <v>122</v>
      </c>
      <c r="B125" s="56"/>
      <c r="C125" s="64"/>
    </row>
    <row r="126" spans="1:3" s="34" customFormat="1" x14ac:dyDescent="0.25">
      <c r="A126" s="45">
        <v>123</v>
      </c>
      <c r="B126" s="50"/>
      <c r="C126" s="65"/>
    </row>
    <row r="127" spans="1:3" s="34" customFormat="1" x14ac:dyDescent="0.25">
      <c r="A127" s="33">
        <v>124</v>
      </c>
      <c r="B127" s="55"/>
      <c r="C127" s="67"/>
    </row>
    <row r="128" spans="1:3" s="34" customFormat="1" x14ac:dyDescent="0.25">
      <c r="A128" s="45">
        <v>125</v>
      </c>
      <c r="B128" s="56"/>
      <c r="C128" s="64"/>
    </row>
    <row r="129" spans="1:3" s="34" customFormat="1" x14ac:dyDescent="0.25">
      <c r="A129" s="33">
        <v>126</v>
      </c>
      <c r="B129" s="51"/>
      <c r="C129" s="66"/>
    </row>
    <row r="130" spans="1:3" s="34" customFormat="1" x14ac:dyDescent="0.25">
      <c r="A130" s="45">
        <v>127</v>
      </c>
      <c r="B130" s="54"/>
      <c r="C130" s="75"/>
    </row>
    <row r="131" spans="1:3" s="34" customFormat="1" x14ac:dyDescent="0.25">
      <c r="A131" s="33">
        <v>128</v>
      </c>
      <c r="B131" s="50"/>
      <c r="C131" s="65"/>
    </row>
    <row r="132" spans="1:3" s="34" customFormat="1" x14ac:dyDescent="0.25">
      <c r="A132" s="45">
        <v>129</v>
      </c>
      <c r="B132" s="51"/>
      <c r="C132" s="66"/>
    </row>
    <row r="133" spans="1:3" s="34" customFormat="1" x14ac:dyDescent="0.25">
      <c r="A133" s="33">
        <v>130</v>
      </c>
      <c r="B133" s="56"/>
      <c r="C133" s="64"/>
    </row>
    <row r="134" spans="1:3" s="34" customFormat="1" x14ac:dyDescent="0.25">
      <c r="A134" s="45">
        <v>131</v>
      </c>
      <c r="B134" s="55"/>
      <c r="C134" s="67"/>
    </row>
    <row r="135" spans="1:3" s="34" customFormat="1" x14ac:dyDescent="0.25">
      <c r="A135" s="33">
        <v>132</v>
      </c>
      <c r="B135" s="50"/>
      <c r="C135" s="65"/>
    </row>
    <row r="136" spans="1:3" s="34" customFormat="1" x14ac:dyDescent="0.25">
      <c r="A136" s="45">
        <v>133</v>
      </c>
      <c r="B136" s="53"/>
      <c r="C136" s="71"/>
    </row>
    <row r="137" spans="1:3" s="34" customFormat="1" x14ac:dyDescent="0.25">
      <c r="A137" s="33">
        <v>134</v>
      </c>
      <c r="B137" s="57"/>
      <c r="C137" s="70"/>
    </row>
    <row r="138" spans="1:3" s="34" customFormat="1" x14ac:dyDescent="0.25">
      <c r="A138" s="45">
        <v>135</v>
      </c>
      <c r="B138" s="53"/>
      <c r="C138" s="71"/>
    </row>
    <row r="139" spans="1:3" s="34" customFormat="1" x14ac:dyDescent="0.25">
      <c r="A139" s="33">
        <v>136</v>
      </c>
      <c r="B139" s="56"/>
      <c r="C139" s="64"/>
    </row>
    <row r="140" spans="1:3" s="34" customFormat="1" x14ac:dyDescent="0.25">
      <c r="A140" s="45">
        <v>137</v>
      </c>
      <c r="B140" s="50"/>
      <c r="C140" s="65"/>
    </row>
    <row r="141" spans="1:3" s="34" customFormat="1" x14ac:dyDescent="0.25">
      <c r="A141" s="33">
        <v>138</v>
      </c>
      <c r="B141" s="56"/>
      <c r="C141" s="64"/>
    </row>
    <row r="142" spans="1:3" s="34" customFormat="1" x14ac:dyDescent="0.25">
      <c r="A142" s="45">
        <v>139</v>
      </c>
      <c r="B142" s="55"/>
      <c r="C142" s="67"/>
    </row>
    <row r="143" spans="1:3" s="34" customFormat="1" x14ac:dyDescent="0.25">
      <c r="A143" s="33">
        <v>140</v>
      </c>
      <c r="B143" s="50"/>
      <c r="C143" s="65"/>
    </row>
    <row r="144" spans="1:3" s="34" customFormat="1" x14ac:dyDescent="0.25">
      <c r="A144" s="45">
        <v>141</v>
      </c>
      <c r="B144" s="55"/>
      <c r="C144" s="67"/>
    </row>
    <row r="145" spans="1:3" s="34" customFormat="1" x14ac:dyDescent="0.25">
      <c r="A145" s="33">
        <v>142</v>
      </c>
      <c r="B145" s="50"/>
      <c r="C145" s="65"/>
    </row>
    <row r="146" spans="1:3" s="34" customFormat="1" x14ac:dyDescent="0.25">
      <c r="A146" s="45">
        <v>143</v>
      </c>
      <c r="B146" s="60"/>
      <c r="C146" s="68"/>
    </row>
    <row r="147" spans="1:3" s="34" customFormat="1" x14ac:dyDescent="0.25">
      <c r="A147" s="33">
        <v>144</v>
      </c>
      <c r="B147" s="52"/>
      <c r="C147" s="72"/>
    </row>
    <row r="148" spans="1:3" s="34" customFormat="1" x14ac:dyDescent="0.25">
      <c r="A148" s="45">
        <v>145</v>
      </c>
      <c r="B148" s="50"/>
      <c r="C148" s="65"/>
    </row>
    <row r="149" spans="1:3" s="34" customFormat="1" x14ac:dyDescent="0.25">
      <c r="A149" s="33">
        <v>146</v>
      </c>
      <c r="B149" s="50"/>
      <c r="C149" s="65"/>
    </row>
    <row r="150" spans="1:3" s="34" customFormat="1" x14ac:dyDescent="0.25">
      <c r="A150" s="45">
        <v>147</v>
      </c>
      <c r="B150" s="50"/>
      <c r="C150" s="65"/>
    </row>
    <row r="151" spans="1:3" s="34" customFormat="1" x14ac:dyDescent="0.25">
      <c r="A151" s="33">
        <v>148</v>
      </c>
      <c r="B151" s="56"/>
      <c r="C151" s="64"/>
    </row>
    <row r="152" spans="1:3" s="34" customFormat="1" x14ac:dyDescent="0.25">
      <c r="A152" s="45">
        <v>149</v>
      </c>
      <c r="B152" s="57"/>
      <c r="C152" s="70"/>
    </row>
    <row r="153" spans="1:3" s="34" customFormat="1" x14ac:dyDescent="0.25">
      <c r="A153" s="33">
        <v>150</v>
      </c>
      <c r="B153" s="50"/>
      <c r="C153" s="65"/>
    </row>
    <row r="154" spans="1:3" s="34" customFormat="1" x14ac:dyDescent="0.25">
      <c r="A154" s="45">
        <v>151</v>
      </c>
      <c r="B154" s="55"/>
      <c r="C154" s="67"/>
    </row>
    <row r="155" spans="1:3" s="34" customFormat="1" x14ac:dyDescent="0.25">
      <c r="A155" s="33">
        <v>152</v>
      </c>
      <c r="B155" s="54"/>
      <c r="C155" s="75"/>
    </row>
    <row r="156" spans="1:3" s="34" customFormat="1" x14ac:dyDescent="0.25">
      <c r="A156" s="45">
        <v>153</v>
      </c>
      <c r="B156" s="56"/>
      <c r="C156" s="64"/>
    </row>
    <row r="157" spans="1:3" s="34" customFormat="1" x14ac:dyDescent="0.25">
      <c r="A157" s="33">
        <v>154</v>
      </c>
      <c r="B157" s="52"/>
      <c r="C157" s="72"/>
    </row>
    <row r="158" spans="1:3" s="34" customFormat="1" x14ac:dyDescent="0.25">
      <c r="A158" s="45">
        <v>155</v>
      </c>
      <c r="B158" s="50"/>
      <c r="C158" s="65"/>
    </row>
    <row r="159" spans="1:3" s="34" customFormat="1" x14ac:dyDescent="0.25">
      <c r="A159" s="33">
        <v>156</v>
      </c>
      <c r="B159" s="51"/>
      <c r="C159" s="66"/>
    </row>
    <row r="160" spans="1:3" s="34" customFormat="1" x14ac:dyDescent="0.25">
      <c r="A160" s="45">
        <v>157</v>
      </c>
      <c r="B160" s="53"/>
      <c r="C160" s="71"/>
    </row>
    <row r="161" spans="1:3" s="34" customFormat="1" x14ac:dyDescent="0.25">
      <c r="A161" s="33">
        <v>158</v>
      </c>
      <c r="B161" s="50"/>
      <c r="C161" s="65"/>
    </row>
    <row r="162" spans="1:3" s="34" customFormat="1" x14ac:dyDescent="0.25">
      <c r="A162" s="45">
        <v>159</v>
      </c>
      <c r="B162" s="50"/>
      <c r="C162" s="65"/>
    </row>
    <row r="163" spans="1:3" s="34" customFormat="1" x14ac:dyDescent="0.25">
      <c r="A163" s="33">
        <v>160</v>
      </c>
      <c r="B163" s="50"/>
      <c r="C163" s="65"/>
    </row>
    <row r="164" spans="1:3" s="34" customFormat="1" x14ac:dyDescent="0.25">
      <c r="A164" s="45">
        <v>161</v>
      </c>
      <c r="B164" s="56"/>
      <c r="C164" s="64"/>
    </row>
    <row r="165" spans="1:3" s="34" customFormat="1" x14ac:dyDescent="0.25">
      <c r="A165" s="33">
        <v>162</v>
      </c>
      <c r="B165" s="60"/>
      <c r="C165" s="68"/>
    </row>
    <row r="166" spans="1:3" s="34" customFormat="1" x14ac:dyDescent="0.25">
      <c r="A166" s="45">
        <v>163</v>
      </c>
      <c r="B166" s="53"/>
      <c r="C166" s="71"/>
    </row>
    <row r="167" spans="1:3" s="34" customFormat="1" x14ac:dyDescent="0.25">
      <c r="A167" s="33">
        <v>164</v>
      </c>
      <c r="B167" s="51"/>
      <c r="C167" s="66"/>
    </row>
    <row r="168" spans="1:3" s="34" customFormat="1" x14ac:dyDescent="0.25">
      <c r="A168" s="45">
        <v>165</v>
      </c>
      <c r="B168" s="50"/>
      <c r="C168" s="65"/>
    </row>
    <row r="169" spans="1:3" s="34" customFormat="1" x14ac:dyDescent="0.25">
      <c r="A169" s="33">
        <v>166</v>
      </c>
      <c r="B169" s="50"/>
      <c r="C169" s="65"/>
    </row>
    <row r="170" spans="1:3" s="34" customFormat="1" x14ac:dyDescent="0.25">
      <c r="A170" s="45">
        <v>167</v>
      </c>
      <c r="B170" s="50"/>
      <c r="C170" s="65"/>
    </row>
    <row r="171" spans="1:3" s="34" customFormat="1" x14ac:dyDescent="0.25">
      <c r="A171" s="33">
        <v>168</v>
      </c>
      <c r="B171" s="57"/>
      <c r="C171" s="70"/>
    </row>
    <row r="172" spans="1:3" s="34" customFormat="1" x14ac:dyDescent="0.25">
      <c r="A172" s="45">
        <v>169</v>
      </c>
      <c r="B172" s="50"/>
      <c r="C172" s="65"/>
    </row>
    <row r="173" spans="1:3" s="34" customFormat="1" x14ac:dyDescent="0.25">
      <c r="A173" s="33">
        <v>170</v>
      </c>
      <c r="B173" s="56"/>
      <c r="C173" s="64"/>
    </row>
    <row r="174" spans="1:3" s="34" customFormat="1" x14ac:dyDescent="0.25">
      <c r="A174" s="45">
        <v>171</v>
      </c>
      <c r="B174" s="56"/>
      <c r="C174" s="64"/>
    </row>
    <row r="175" spans="1:3" s="34" customFormat="1" x14ac:dyDescent="0.25">
      <c r="A175" s="33">
        <v>172</v>
      </c>
      <c r="B175" s="50"/>
      <c r="C175" s="65"/>
    </row>
    <row r="176" spans="1:3" s="34" customFormat="1" x14ac:dyDescent="0.25">
      <c r="A176" s="45">
        <v>173</v>
      </c>
      <c r="B176" s="50"/>
      <c r="C176" s="65"/>
    </row>
    <row r="177" spans="1:5" s="34" customFormat="1" x14ac:dyDescent="0.25">
      <c r="A177" s="33">
        <v>174</v>
      </c>
      <c r="B177" s="53"/>
      <c r="C177" s="71"/>
    </row>
    <row r="178" spans="1:5" s="34" customFormat="1" x14ac:dyDescent="0.25">
      <c r="A178" s="45">
        <v>175</v>
      </c>
      <c r="B178" s="51"/>
      <c r="C178" s="66"/>
    </row>
    <row r="179" spans="1:5" s="34" customFormat="1" x14ac:dyDescent="0.25">
      <c r="A179" s="33">
        <v>176</v>
      </c>
      <c r="B179" s="50"/>
      <c r="C179" s="65"/>
    </row>
    <row r="180" spans="1:5" s="34" customFormat="1" x14ac:dyDescent="0.25">
      <c r="A180" s="45">
        <v>177</v>
      </c>
      <c r="B180" s="50"/>
      <c r="C180" s="65"/>
    </row>
    <row r="181" spans="1:5" s="34" customFormat="1" x14ac:dyDescent="0.25">
      <c r="A181" s="33">
        <v>178</v>
      </c>
      <c r="B181" s="50"/>
      <c r="C181" s="65"/>
    </row>
    <row r="182" spans="1:5" s="34" customFormat="1" x14ac:dyDescent="0.25">
      <c r="A182" s="45">
        <v>179</v>
      </c>
      <c r="B182" s="50"/>
      <c r="C182" s="65"/>
    </row>
    <row r="183" spans="1:5" s="34" customFormat="1" x14ac:dyDescent="0.25">
      <c r="A183" s="33">
        <v>180</v>
      </c>
      <c r="B183" s="56"/>
      <c r="C183" s="64"/>
    </row>
    <row r="184" spans="1:5" s="34" customFormat="1" x14ac:dyDescent="0.25">
      <c r="A184" s="45">
        <v>181</v>
      </c>
      <c r="B184" s="56"/>
      <c r="C184" s="64"/>
    </row>
    <row r="185" spans="1:5" s="34" customFormat="1" x14ac:dyDescent="0.25">
      <c r="A185" s="46"/>
    </row>
    <row r="186" spans="1:5" s="34" customFormat="1" x14ac:dyDescent="0.25">
      <c r="A186" s="46"/>
      <c r="B186" s="46"/>
      <c r="C186" s="46"/>
    </row>
    <row r="187" spans="1:5" s="34" customFormat="1" x14ac:dyDescent="0.25">
      <c r="A187" s="46"/>
      <c r="B187" s="46"/>
      <c r="C187" s="46"/>
    </row>
    <row r="188" spans="1:5" s="34" customFormat="1" x14ac:dyDescent="0.25">
      <c r="A188" s="46"/>
      <c r="B188" s="46"/>
      <c r="C188" s="46"/>
    </row>
    <row r="189" spans="1:5" s="34" customFormat="1" x14ac:dyDescent="0.25">
      <c r="A189" s="46"/>
      <c r="B189" s="46"/>
      <c r="C189" s="46"/>
    </row>
    <row r="190" spans="1:5" s="34" customFormat="1" x14ac:dyDescent="0.25">
      <c r="A190" s="46"/>
      <c r="B190" s="46"/>
      <c r="C190" s="46"/>
    </row>
    <row r="191" spans="1:5" s="34" customFormat="1" x14ac:dyDescent="0.25">
      <c r="A191" s="46"/>
      <c r="B191" s="46"/>
      <c r="C191" s="46"/>
    </row>
    <row r="192" spans="1:5" s="34" customFormat="1" x14ac:dyDescent="0.25">
      <c r="A192" s="36"/>
      <c r="B192" s="46"/>
      <c r="C192" s="46"/>
      <c r="D192" s="46"/>
      <c r="E192" s="46"/>
    </row>
    <row r="193" spans="1:5" s="34" customFormat="1" x14ac:dyDescent="0.25">
      <c r="A193" s="36"/>
      <c r="B193" s="46"/>
      <c r="C193" s="46"/>
      <c r="D193" s="46"/>
      <c r="E193" s="46"/>
    </row>
    <row r="194" spans="1:5" s="34" customFormat="1" x14ac:dyDescent="0.25">
      <c r="A194" s="36"/>
      <c r="B194" s="46"/>
      <c r="C194" s="46"/>
      <c r="D194" s="46"/>
      <c r="E194" s="46"/>
    </row>
    <row r="195" spans="1:5" s="34" customFormat="1" x14ac:dyDescent="0.25">
      <c r="A195" s="36"/>
      <c r="B195" s="46"/>
      <c r="C195" s="46"/>
      <c r="D195" s="46"/>
      <c r="E195" s="46"/>
    </row>
    <row r="196" spans="1:5" s="34" customFormat="1" ht="16.5" x14ac:dyDescent="0.3">
      <c r="A196" s="39"/>
      <c r="B196" s="46"/>
      <c r="C196" s="46"/>
      <c r="D196" s="46"/>
      <c r="E196" s="46"/>
    </row>
    <row r="197" spans="1:5" s="34" customFormat="1" x14ac:dyDescent="0.25">
      <c r="A197" s="36"/>
      <c r="B197" s="46"/>
      <c r="C197" s="46"/>
      <c r="D197" s="46"/>
      <c r="E197" s="46"/>
    </row>
    <row r="198" spans="1:5" s="34" customFormat="1" x14ac:dyDescent="0.25">
      <c r="A198" s="36"/>
      <c r="B198" s="46"/>
      <c r="C198" s="46"/>
      <c r="D198" s="46"/>
      <c r="E198" s="46"/>
    </row>
    <row r="199" spans="1:5" s="34" customFormat="1" x14ac:dyDescent="0.25">
      <c r="A199" s="36"/>
      <c r="B199" s="36"/>
      <c r="C199" s="36"/>
      <c r="D199" s="46"/>
      <c r="E199" s="46"/>
    </row>
    <row r="200" spans="1:5" s="34" customFormat="1" x14ac:dyDescent="0.25">
      <c r="A200" s="36"/>
      <c r="B200" s="36"/>
      <c r="C200" s="36"/>
      <c r="D200" s="46"/>
      <c r="E200" s="46"/>
    </row>
    <row r="201" spans="1:5" s="34" customFormat="1" x14ac:dyDescent="0.25">
      <c r="A201" s="36"/>
      <c r="B201" s="36"/>
      <c r="C201" s="36"/>
      <c r="D201" s="46"/>
      <c r="E201" s="46"/>
    </row>
    <row r="202" spans="1:5" s="34" customFormat="1" x14ac:dyDescent="0.25">
      <c r="A202" s="36"/>
      <c r="B202" s="36"/>
      <c r="C202" s="36"/>
      <c r="D202" s="46"/>
      <c r="E202" s="46"/>
    </row>
    <row r="203" spans="1:5" s="34" customFormat="1" x14ac:dyDescent="0.25">
      <c r="A203" s="36"/>
      <c r="B203" s="36"/>
      <c r="C203" s="36"/>
      <c r="D203" s="46"/>
      <c r="E203" s="46"/>
    </row>
    <row r="204" spans="1:5" s="34" customFormat="1" ht="13.5" hidden="1" customHeight="1" x14ac:dyDescent="0.25">
      <c r="A204" s="36"/>
      <c r="B204" s="36"/>
      <c r="C204" s="36"/>
      <c r="D204" s="46"/>
      <c r="E204" s="46"/>
    </row>
    <row r="205" spans="1:5" s="34" customFormat="1" x14ac:dyDescent="0.25">
      <c r="A205" s="36"/>
      <c r="B205" s="36"/>
      <c r="C205" s="36"/>
      <c r="D205" s="46"/>
      <c r="E205" s="46"/>
    </row>
    <row r="206" spans="1:5" s="34" customFormat="1" x14ac:dyDescent="0.25">
      <c r="A206" s="36"/>
      <c r="B206" s="36"/>
      <c r="C206" s="36"/>
      <c r="D206" s="46"/>
      <c r="E206" s="46"/>
    </row>
    <row r="207" spans="1:5" s="34" customFormat="1" x14ac:dyDescent="0.25">
      <c r="A207" s="38"/>
      <c r="B207" s="36"/>
      <c r="C207" s="36"/>
      <c r="D207" s="46"/>
      <c r="E207" s="46"/>
    </row>
    <row r="208" spans="1:5" s="34" customFormat="1" x14ac:dyDescent="0.25">
      <c r="A208" s="38"/>
      <c r="B208" s="36"/>
      <c r="C208" s="36"/>
      <c r="D208" s="46"/>
      <c r="E208" s="46"/>
    </row>
    <row r="209" spans="1:5" s="34" customFormat="1" x14ac:dyDescent="0.25">
      <c r="A209" s="38"/>
      <c r="B209" s="36"/>
      <c r="C209" s="36"/>
      <c r="D209" s="46"/>
      <c r="E209" s="46"/>
    </row>
    <row r="210" spans="1:5" s="34" customFormat="1" x14ac:dyDescent="0.25">
      <c r="A210" s="36"/>
      <c r="B210" s="36"/>
      <c r="C210" s="36"/>
      <c r="D210" s="46"/>
      <c r="E210" s="46"/>
    </row>
    <row r="211" spans="1:5" s="34" customFormat="1" x14ac:dyDescent="0.25">
      <c r="A211" s="38"/>
      <c r="B211" s="36"/>
      <c r="C211" s="36"/>
      <c r="D211" s="46"/>
      <c r="E211" s="46"/>
    </row>
    <row r="212" spans="1:5" s="34" customFormat="1" x14ac:dyDescent="0.25">
      <c r="A212" s="37"/>
      <c r="B212" s="36"/>
      <c r="C212" s="36"/>
      <c r="D212" s="46"/>
      <c r="E212" s="46"/>
    </row>
    <row r="213" spans="1:5" s="34" customFormat="1" x14ac:dyDescent="0.25">
      <c r="A213" s="37"/>
      <c r="B213" s="36"/>
      <c r="C213" s="36"/>
      <c r="D213" s="46"/>
      <c r="E213" s="46"/>
    </row>
    <row r="214" spans="1:5" s="34" customFormat="1" x14ac:dyDescent="0.25">
      <c r="A214" s="37"/>
      <c r="B214" s="36"/>
      <c r="C214" s="36"/>
      <c r="D214" s="46"/>
      <c r="E214" s="46"/>
    </row>
    <row r="215" spans="1:5" x14ac:dyDescent="0.25">
      <c r="D215" s="36"/>
      <c r="E215" s="36"/>
    </row>
    <row r="216" spans="1:5" x14ac:dyDescent="0.25">
      <c r="D216" s="36"/>
      <c r="E216" s="36"/>
    </row>
    <row r="217" spans="1:5" x14ac:dyDescent="0.25">
      <c r="D217" s="36"/>
      <c r="E217" s="36"/>
    </row>
    <row r="218" spans="1:5" x14ac:dyDescent="0.25">
      <c r="D218" s="36"/>
      <c r="E218" s="36"/>
    </row>
    <row r="219" spans="1:5" x14ac:dyDescent="0.25">
      <c r="D219" s="36"/>
      <c r="E219" s="36"/>
    </row>
    <row r="220" spans="1:5" x14ac:dyDescent="0.25">
      <c r="D220" s="36"/>
      <c r="E220" s="36"/>
    </row>
    <row r="221" spans="1:5" x14ac:dyDescent="0.25">
      <c r="D221" s="36"/>
      <c r="E221" s="36"/>
    </row>
    <row r="222" spans="1:5" x14ac:dyDescent="0.25">
      <c r="D222" s="36"/>
      <c r="E222" s="36"/>
    </row>
    <row r="223" spans="1:5" x14ac:dyDescent="0.25">
      <c r="D223" s="36"/>
      <c r="E223" s="36"/>
    </row>
    <row r="224" spans="1:5" x14ac:dyDescent="0.25">
      <c r="D224" s="36"/>
      <c r="E224" s="36"/>
    </row>
    <row r="225" spans="4:5" x14ac:dyDescent="0.25">
      <c r="D225" s="36"/>
      <c r="E225" s="36"/>
    </row>
    <row r="226" spans="4:5" x14ac:dyDescent="0.25">
      <c r="D226" s="36"/>
      <c r="E226" s="36"/>
    </row>
    <row r="227" spans="4:5" x14ac:dyDescent="0.25">
      <c r="D227" s="36"/>
      <c r="E227" s="36"/>
    </row>
    <row r="228" spans="4:5" x14ac:dyDescent="0.25">
      <c r="D228" s="36"/>
      <c r="E228" s="36"/>
    </row>
    <row r="229" spans="4:5" x14ac:dyDescent="0.25">
      <c r="D229" s="36"/>
      <c r="E229" s="36"/>
    </row>
    <row r="230" spans="4:5" x14ac:dyDescent="0.25">
      <c r="D230" s="36"/>
      <c r="E230" s="36"/>
    </row>
    <row r="231" spans="4:5" x14ac:dyDescent="0.25">
      <c r="D231" s="36"/>
      <c r="E231" s="36"/>
    </row>
    <row r="232" spans="4:5" x14ac:dyDescent="0.25">
      <c r="D232" s="36"/>
      <c r="E232" s="36"/>
    </row>
    <row r="233" spans="4:5" x14ac:dyDescent="0.25">
      <c r="D233" s="36"/>
      <c r="E233" s="36"/>
    </row>
    <row r="234" spans="4:5" x14ac:dyDescent="0.25">
      <c r="D234" s="36"/>
      <c r="E234" s="36"/>
    </row>
    <row r="235" spans="4:5" x14ac:dyDescent="0.25">
      <c r="D235" s="36"/>
      <c r="E235" s="36"/>
    </row>
    <row r="236" spans="4:5" x14ac:dyDescent="0.25">
      <c r="D236" s="36"/>
      <c r="E236" s="36"/>
    </row>
    <row r="237" spans="4:5" x14ac:dyDescent="0.25">
      <c r="D237" s="36"/>
      <c r="E237" s="36"/>
    </row>
    <row r="238" spans="4:5" x14ac:dyDescent="0.25">
      <c r="D238" s="36"/>
      <c r="E238" s="36"/>
    </row>
    <row r="239" spans="4:5" x14ac:dyDescent="0.25">
      <c r="D239" s="36"/>
      <c r="E239" s="36"/>
    </row>
    <row r="240" spans="4:5" x14ac:dyDescent="0.25">
      <c r="D240" s="36"/>
      <c r="E240" s="36"/>
    </row>
    <row r="241" spans="4:5" x14ac:dyDescent="0.25">
      <c r="D241" s="36"/>
      <c r="E241" s="36"/>
    </row>
    <row r="242" spans="4:5" x14ac:dyDescent="0.25">
      <c r="D242" s="36"/>
      <c r="E242" s="36"/>
    </row>
    <row r="243" spans="4:5" x14ac:dyDescent="0.25">
      <c r="D243" s="36"/>
      <c r="E243" s="36"/>
    </row>
    <row r="244" spans="4:5" x14ac:dyDescent="0.25">
      <c r="D244" s="36"/>
      <c r="E244" s="36"/>
    </row>
    <row r="245" spans="4:5" x14ac:dyDescent="0.25">
      <c r="D245" s="36"/>
      <c r="E245" s="36"/>
    </row>
    <row r="246" spans="4:5" x14ac:dyDescent="0.25">
      <c r="D246" s="36"/>
      <c r="E246" s="36"/>
    </row>
    <row r="247" spans="4:5" x14ac:dyDescent="0.25">
      <c r="D247" s="36"/>
      <c r="E247" s="36"/>
    </row>
    <row r="248" spans="4:5" x14ac:dyDescent="0.25">
      <c r="D248" s="36"/>
      <c r="E248" s="36"/>
    </row>
    <row r="249" spans="4:5" x14ac:dyDescent="0.25">
      <c r="D249" s="36"/>
      <c r="E249" s="36"/>
    </row>
    <row r="250" spans="4:5" x14ac:dyDescent="0.25">
      <c r="D250" s="36"/>
      <c r="E250" s="36"/>
    </row>
    <row r="251" spans="4:5" x14ac:dyDescent="0.25">
      <c r="D251" s="36"/>
      <c r="E251" s="36"/>
    </row>
    <row r="252" spans="4:5" x14ac:dyDescent="0.25">
      <c r="D252" s="36"/>
      <c r="E252" s="36"/>
    </row>
    <row r="253" spans="4:5" x14ac:dyDescent="0.25">
      <c r="D253" s="36"/>
      <c r="E253" s="36"/>
    </row>
    <row r="254" spans="4:5" x14ac:dyDescent="0.25">
      <c r="D254" s="36"/>
      <c r="E254" s="36"/>
    </row>
    <row r="255" spans="4:5" x14ac:dyDescent="0.25">
      <c r="D255" s="36"/>
      <c r="E255" s="36"/>
    </row>
    <row r="256" spans="4:5" x14ac:dyDescent="0.25">
      <c r="D256" s="36"/>
      <c r="E256" s="36"/>
    </row>
    <row r="257" spans="4:5" x14ac:dyDescent="0.25">
      <c r="D257" s="36"/>
      <c r="E257" s="36"/>
    </row>
    <row r="258" spans="4:5" x14ac:dyDescent="0.25">
      <c r="D258" s="36"/>
      <c r="E258" s="36"/>
    </row>
    <row r="259" spans="4:5" x14ac:dyDescent="0.25">
      <c r="D259" s="36"/>
      <c r="E259" s="36"/>
    </row>
    <row r="260" spans="4:5" x14ac:dyDescent="0.25">
      <c r="D260" s="36"/>
      <c r="E260" s="36"/>
    </row>
    <row r="261" spans="4:5" x14ac:dyDescent="0.25">
      <c r="D261" s="36"/>
      <c r="E261" s="36"/>
    </row>
    <row r="262" spans="4:5" x14ac:dyDescent="0.25">
      <c r="D262" s="36"/>
      <c r="E262" s="36"/>
    </row>
    <row r="263" spans="4:5" x14ac:dyDescent="0.25">
      <c r="D263" s="36"/>
      <c r="E263" s="36"/>
    </row>
    <row r="264" spans="4:5" x14ac:dyDescent="0.25">
      <c r="D264" s="36"/>
      <c r="E264" s="36"/>
    </row>
    <row r="265" spans="4:5" x14ac:dyDescent="0.25">
      <c r="D265" s="36"/>
      <c r="E265" s="36"/>
    </row>
    <row r="266" spans="4:5" x14ac:dyDescent="0.25">
      <c r="D266" s="36"/>
      <c r="E266" s="36"/>
    </row>
    <row r="267" spans="4:5" x14ac:dyDescent="0.25">
      <c r="D267" s="36"/>
      <c r="E267" s="36"/>
    </row>
    <row r="268" spans="4:5" x14ac:dyDescent="0.25">
      <c r="D268" s="36"/>
      <c r="E268" s="36"/>
    </row>
    <row r="269" spans="4:5" x14ac:dyDescent="0.25">
      <c r="D269" s="36"/>
      <c r="E269" s="36"/>
    </row>
    <row r="270" spans="4:5" x14ac:dyDescent="0.25">
      <c r="D270" s="36"/>
      <c r="E270" s="36"/>
    </row>
    <row r="271" spans="4:5" x14ac:dyDescent="0.25">
      <c r="D271" s="36"/>
      <c r="E271" s="36"/>
    </row>
    <row r="272" spans="4:5" x14ac:dyDescent="0.25">
      <c r="D272" s="36"/>
      <c r="E272" s="36"/>
    </row>
    <row r="273" spans="4:5" x14ac:dyDescent="0.25">
      <c r="D273" s="36"/>
      <c r="E273" s="36"/>
    </row>
    <row r="274" spans="4:5" x14ac:dyDescent="0.25">
      <c r="D274" s="36"/>
      <c r="E274" s="36"/>
    </row>
    <row r="275" spans="4:5" x14ac:dyDescent="0.25">
      <c r="D275" s="36"/>
      <c r="E275" s="36"/>
    </row>
    <row r="276" spans="4:5" x14ac:dyDescent="0.25">
      <c r="D276" s="36"/>
      <c r="E276" s="36"/>
    </row>
  </sheetData>
  <sortState ref="B4:B184">
    <sortCondition ref="B4"/>
  </sortState>
  <mergeCells count="49">
    <mergeCell ref="B68:C68"/>
    <mergeCell ref="B69:C69"/>
    <mergeCell ref="B70:C70"/>
    <mergeCell ref="B71:C71"/>
    <mergeCell ref="B63:C63"/>
    <mergeCell ref="B64:C64"/>
    <mergeCell ref="B65:C65"/>
    <mergeCell ref="B66:C66"/>
    <mergeCell ref="B67:C67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27:C27"/>
    <mergeCell ref="B28:C28"/>
    <mergeCell ref="B29:C29"/>
    <mergeCell ref="B32:C32"/>
    <mergeCell ref="B34:C34"/>
    <mergeCell ref="B14:C14"/>
    <mergeCell ref="B15:C15"/>
    <mergeCell ref="B16:C16"/>
    <mergeCell ref="B25:C25"/>
    <mergeCell ref="B26:C26"/>
    <mergeCell ref="B8:C8"/>
    <mergeCell ref="B9:C9"/>
    <mergeCell ref="B10:C10"/>
    <mergeCell ref="B12:C12"/>
    <mergeCell ref="B13:C13"/>
    <mergeCell ref="A1:B1"/>
    <mergeCell ref="B4:C4"/>
    <mergeCell ref="B5:C5"/>
    <mergeCell ref="B6:C6"/>
    <mergeCell ref="B7:C7"/>
  </mergeCells>
  <printOptions horizontalCentered="1"/>
  <pageMargins left="0.70866141732283472" right="0.70866141732283472" top="1.07" bottom="1.05" header="0.31496062992125984" footer="0.31496062992125984"/>
  <pageSetup scale="75" orientation="portrait" verticalDpi="0" r:id="rId1"/>
  <headerFooter>
    <oddHeader>&amp;L&amp;G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 </vt:lpstr>
      <vt:lpstr>022</vt:lpstr>
      <vt:lpstr>021</vt:lpstr>
      <vt:lpstr>031</vt:lpstr>
      <vt:lpstr>029</vt:lpstr>
      <vt:lpstr>Directorio de EyS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2015-08-26T15:39:46Z</cp:lastPrinted>
  <dcterms:created xsi:type="dcterms:W3CDTF">2009-07-08T19:11:42Z</dcterms:created>
  <dcterms:modified xsi:type="dcterms:W3CDTF">2015-08-26T16:05:15Z</dcterms:modified>
</cp:coreProperties>
</file>