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 activeTab="1"/>
  </bookViews>
  <sheets>
    <sheet name="011,021,022" sheetId="22" r:id="rId1"/>
    <sheet name="029" sheetId="59" r:id="rId2"/>
    <sheet name="Directorio de EyS" sheetId="61" r:id="rId3"/>
  </sheets>
  <definedNames>
    <definedName name="_xlnm._FilterDatabase" localSheetId="1" hidden="1">'029'!#REF!</definedName>
    <definedName name="_xlnm.Print_Area" localSheetId="0">'011,021,022'!$A$1:$H$106</definedName>
  </definedNames>
  <calcPr calcId="145621"/>
</workbook>
</file>

<file path=xl/calcChain.xml><?xml version="1.0" encoding="utf-8"?>
<calcChain xmlns="http://schemas.openxmlformats.org/spreadsheetml/2006/main">
  <c r="C123" i="59" l="1"/>
  <c r="C56" i="22" l="1"/>
  <c r="C57" i="22"/>
  <c r="C58" i="22"/>
  <c r="C59" i="22"/>
  <c r="C60" i="22"/>
  <c r="C64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4" i="22"/>
  <c r="E25" i="22"/>
  <c r="G24" i="22"/>
  <c r="G25" i="22" s="1"/>
  <c r="F24" i="22"/>
  <c r="F25" i="22" s="1"/>
  <c r="D24" i="22"/>
  <c r="H23" i="22"/>
  <c r="H22" i="22"/>
  <c r="H21" i="22"/>
  <c r="D20" i="22"/>
  <c r="H20" i="22" s="1"/>
  <c r="H19" i="22"/>
  <c r="H18" i="22"/>
  <c r="H17" i="22"/>
  <c r="H42" i="22"/>
  <c r="H40" i="22"/>
  <c r="H39" i="22"/>
  <c r="H37" i="22"/>
  <c r="H36" i="22"/>
  <c r="H34" i="22"/>
  <c r="H32" i="22"/>
  <c r="F41" i="22"/>
  <c r="H41" i="22" s="1"/>
  <c r="F38" i="22"/>
  <c r="D38" i="22"/>
  <c r="H38" i="22" s="1"/>
  <c r="F35" i="22"/>
  <c r="H35" i="22" s="1"/>
  <c r="D33" i="22"/>
  <c r="D43" i="22" s="1"/>
  <c r="G43" i="22"/>
  <c r="E43" i="22"/>
  <c r="F43" i="22" l="1"/>
  <c r="H24" i="22"/>
  <c r="H25" i="22" s="1"/>
  <c r="H33" i="22"/>
  <c r="H43" i="22" s="1"/>
  <c r="D25" i="22"/>
  <c r="G10" i="22" l="1"/>
  <c r="F10" i="22"/>
  <c r="E10" i="22"/>
  <c r="D10" i="22"/>
  <c r="H9" i="22"/>
  <c r="H10" i="22" s="1"/>
</calcChain>
</file>

<file path=xl/sharedStrings.xml><?xml version="1.0" encoding="utf-8"?>
<sst xmlns="http://schemas.openxmlformats.org/spreadsheetml/2006/main" count="323" uniqueCount="159">
  <si>
    <t>Técnico Auxiliar de División</t>
  </si>
  <si>
    <t>Encargado de Presupuesto</t>
  </si>
  <si>
    <t>Oscar Joel de León Sánchez</t>
  </si>
  <si>
    <t>Carlos Humberto Gatica González</t>
  </si>
  <si>
    <t>Yury Geovani Guzmán Avilés</t>
  </si>
  <si>
    <t>GASTOS DE REPRESENT.</t>
  </si>
  <si>
    <t>PUESTO OFICIAL</t>
  </si>
  <si>
    <t>Director Ejecutivo</t>
  </si>
  <si>
    <t xml:space="preserve">RENGLÓN 021 "PERSONAL SUPERNUMERARIO"  </t>
  </si>
  <si>
    <t>TOTAL DEVENGADO MENSUAL</t>
  </si>
  <si>
    <t>BONO 66-2000</t>
  </si>
  <si>
    <t>TITULO JORNAL DIARIO</t>
  </si>
  <si>
    <t>No.</t>
  </si>
  <si>
    <t>Peón</t>
  </si>
  <si>
    <t>Juan Emilio Cruz De León</t>
  </si>
  <si>
    <t>Esvin Leonel Rivera Pineda</t>
  </si>
  <si>
    <t>Emilio Taque Carranza</t>
  </si>
  <si>
    <t>Víctor Manuel López Rodríguez</t>
  </si>
  <si>
    <t>Felipe Santiago Carreto</t>
  </si>
  <si>
    <t>Cosme Virgilio Morales Rodríguez</t>
  </si>
  <si>
    <t>Carlos Alberto Morales Contreras</t>
  </si>
  <si>
    <t>Bodeguero IV</t>
  </si>
  <si>
    <t>José Alberto Rucal</t>
  </si>
  <si>
    <t>Francisco Javier Rivera Orellana</t>
  </si>
  <si>
    <t>Flavio Alí Alonso Gil</t>
  </si>
  <si>
    <t>Gerver Oswaldo Suruy Estupe</t>
  </si>
  <si>
    <t>Ignacio Seijas Sequen</t>
  </si>
  <si>
    <t>Mario Arturo Sigüenza</t>
  </si>
  <si>
    <t>Carlos Fernando Tello Valdez</t>
  </si>
  <si>
    <t>Nery Armando Castañeda Avilés</t>
  </si>
  <si>
    <t>Cosmen Vitalino Obando Montenegro</t>
  </si>
  <si>
    <t>Juan Antonio Roque Dionisio</t>
  </si>
  <si>
    <t>Maestro de Obras</t>
  </si>
  <si>
    <t>José Filiberto Domingo Domingo</t>
  </si>
  <si>
    <t>Abel Barillas Grajeda</t>
  </si>
  <si>
    <t>Nelson Orlando Quiñonez Yohol</t>
  </si>
  <si>
    <t>Herculano Colmenar Estrada</t>
  </si>
  <si>
    <t>Marcelino Gómez Dávila</t>
  </si>
  <si>
    <t>Mayra Carolina Tobar Zuleta</t>
  </si>
  <si>
    <t>DEVENGADO MENSUALMENTE</t>
  </si>
  <si>
    <t>SUELDO MENSUAL</t>
  </si>
  <si>
    <t>BONO PROF.</t>
  </si>
  <si>
    <t>BONO MONETARIO</t>
  </si>
  <si>
    <t>Encargado de Contabilidad</t>
  </si>
  <si>
    <t>Ana Cristina Samayoa Hilton</t>
  </si>
  <si>
    <t>Agustín López López</t>
  </si>
  <si>
    <t>Técnico Auxiliar de Campo</t>
  </si>
  <si>
    <t>Técnico en Transportes</t>
  </si>
  <si>
    <t>Encargada de Tesorería</t>
  </si>
  <si>
    <t>Pamela Andrea  Elizabeth Camarero Barreda</t>
  </si>
  <si>
    <t>Encargada de Laboratorio</t>
  </si>
  <si>
    <t>Juan Edy Estuardo Díaz Sandoval</t>
  </si>
  <si>
    <t>DEVENGADO MENSUAL</t>
  </si>
  <si>
    <t>JORNAL DIARIO</t>
  </si>
  <si>
    <t>Marlon Geovani Arizandieta Arroyo</t>
  </si>
  <si>
    <t>HONORARIOS
MENSUALES</t>
  </si>
  <si>
    <t>TITULO FUNCIONAL DEL SERVICIO</t>
  </si>
  <si>
    <t>TOTAL</t>
  </si>
  <si>
    <t xml:space="preserve">Nombre </t>
  </si>
  <si>
    <t>Directorio de Empleados y Servidores Públicos</t>
  </si>
  <si>
    <t>PERSONAL 029 "OTRAS REMUNERACIONES DE PERSONAL TEMPORAL</t>
  </si>
  <si>
    <t xml:space="preserve">RENGLÓN 031 "JORNALES" </t>
  </si>
  <si>
    <t>RENGLÓN 022 "PERSONAL POR CONTRATO"</t>
  </si>
  <si>
    <t>RENGLÓN 011 "PERSONAL PERMANENTE"</t>
  </si>
  <si>
    <t>TOTALES</t>
  </si>
  <si>
    <t>Asesor Jurídico</t>
  </si>
  <si>
    <t>Profesional en Control de Metales</t>
  </si>
  <si>
    <t>Profesional en Asuntos Jurídicos</t>
  </si>
  <si>
    <t>Técnico en Limpieza del Lago</t>
  </si>
  <si>
    <t>Gladis Mirtala Ramírez Sánchez</t>
  </si>
  <si>
    <t>Sara Adelaida Quevedo Alcántara</t>
  </si>
  <si>
    <t>Andrés Payes Rodríguez</t>
  </si>
  <si>
    <t>Guillermo Apolonio Chuc Mejía</t>
  </si>
  <si>
    <t>Cecilio Antonio Vásquez Soto</t>
  </si>
  <si>
    <t>Rigoberto de Jesús Osorio Morataya</t>
  </si>
  <si>
    <t>Fermín Hernández Martinez</t>
  </si>
  <si>
    <t>Miguel Ángel Ramos Luis</t>
  </si>
  <si>
    <t>Roberto Aparicio Lobo Anleu</t>
  </si>
  <si>
    <t>Marlon Douglas Valladares Solares</t>
  </si>
  <si>
    <t>Yanira Rubet Santos López</t>
  </si>
  <si>
    <t>Reyna Elizabeth Toc Choz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</si>
  <si>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</si>
  <si>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</si>
  <si>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</si>
  <si>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</si>
  <si>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Erick Rolando Archila Paz</t>
  </si>
  <si>
    <t>Elida Etelvina Obando Hernandez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</si>
  <si>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</si>
  <si>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</si>
  <si>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</si>
  <si>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</si>
  <si>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</si>
  <si>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Jorge Humberto Mazariegos Artola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</si>
  <si>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</si>
  <si>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</si>
  <si>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</si>
  <si>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</si>
  <si>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</si>
  <si>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</si>
  <si>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</si>
  <si>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</si>
  <si>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Victorina de Jesús Peralta Peralta</t>
  </si>
  <si>
    <t>Yomara Ninett Escobar Calderón</t>
  </si>
  <si>
    <t>Constructor de Puentes</t>
  </si>
  <si>
    <t>Peón Vigilante V</t>
  </si>
  <si>
    <t>Peón Vigilante III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</si>
  <si>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</si>
  <si>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</si>
  <si>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</si>
  <si>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</si>
  <si>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</si>
  <si>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</si>
  <si>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</si>
  <si>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</si>
  <si>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</si>
  <si>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</si>
  <si>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</si>
  <si>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Juan Carlos Ardón Cardona</t>
  </si>
  <si>
    <t>Sibia de Jesús Debroy Franco</t>
  </si>
  <si>
    <t>Esdras Amilcar Pérez Corado</t>
  </si>
  <si>
    <t>Alfa Melissa Castro</t>
  </si>
  <si>
    <t>Marco Tulio Salazar Quiñonez</t>
  </si>
  <si>
    <t>Saúl Antonio Ruano Rivas</t>
  </si>
  <si>
    <t>Jonnathan René Pernillo Salazar</t>
  </si>
  <si>
    <t>Blanca Aracely Morales Martínez</t>
  </si>
  <si>
    <t>Elmer Arám Chacón Portillo</t>
  </si>
  <si>
    <t>Maynor de Jesús De León Dionicio</t>
  </si>
  <si>
    <t>Roberto Romero Peralta</t>
  </si>
  <si>
    <t>Héctor William Martínez Cabrera</t>
  </si>
  <si>
    <t>Jesús Antonio Montúfar Mazariegos</t>
  </si>
  <si>
    <t>Cristóbal Geovany Telón Hernández</t>
  </si>
  <si>
    <t>Julio Roberto Martínez Aguilar</t>
  </si>
  <si>
    <t>Manuel de Jesús Coy Malín</t>
  </si>
  <si>
    <t>Felipe Aroldo De León Guzman</t>
  </si>
  <si>
    <t>Nombres y Apellidos</t>
  </si>
  <si>
    <t>Jimy Sander Marroquín Calderón</t>
  </si>
  <si>
    <t>Oscar Leopoldo Ovando Hernandez</t>
  </si>
  <si>
    <t xml:space="preserve">Subdirector </t>
  </si>
  <si>
    <t>Jefe Ordenamiento Territorial</t>
  </si>
  <si>
    <t>Jefe Administrativo Financiero</t>
  </si>
  <si>
    <t>Jefe Forestal</t>
  </si>
  <si>
    <t>Jefe Desechos Líquidos</t>
  </si>
  <si>
    <t>Jefe Desechos Sólidos</t>
  </si>
  <si>
    <t>Jefa Control Ambiental</t>
  </si>
  <si>
    <t>Jefa Educación Ambiental</t>
  </si>
  <si>
    <t>Auditor Interno</t>
  </si>
  <si>
    <t>Encargado de Compras</t>
  </si>
  <si>
    <t>Encargado de Nomina</t>
  </si>
  <si>
    <t>Encargada de Cobro</t>
  </si>
  <si>
    <t xml:space="preserve">Encargada de Inventarios </t>
  </si>
  <si>
    <t>Técnico Auxiliar de Almacén</t>
  </si>
  <si>
    <t>Profesional en procesos de Mantenimiento del Lago</t>
  </si>
  <si>
    <t>Jefa Evaluación y Seguimiento</t>
  </si>
  <si>
    <t>Johana Karina de León Gómez</t>
  </si>
  <si>
    <t>Jefa Relaciones Interinstitucionales</t>
  </si>
  <si>
    <t>Asesor Legal Administrativo</t>
  </si>
  <si>
    <t>Profesional de División</t>
  </si>
  <si>
    <t>Vidal Cruz Martínez</t>
  </si>
  <si>
    <t>Oscar Leopoldo Ovando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</si>
</sst>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9" fillId="0" borderId="0">
      <alignment vertical="top"/>
    </xf>
    <xf numFmtId="0" fontId="3" fillId="0" borderId="0"/>
    <xf numFmtId="0" fontId="4" fillId="0" borderId="0"/>
    <xf numFmtId="0" fontId="1" fillId="0" borderId="0"/>
    <xf numFmtId="0" fontId="10" fillId="2" borderId="0" applyNumberFormat="0" applyBorder="0" applyAlignment="0" applyProtection="0"/>
    <xf numFmtId="0" fontId="1" fillId="0" borderId="0"/>
  </cellStyleXfs>
  <cellXfs count="88">
    <xf numFmtId="0" fontId="0" fillId="0" borderId="0" xfId="0"/>
    <xf numFmtId="0" fontId="6" fillId="0" borderId="1" xfId="5" applyFont="1" applyFill="1" applyBorder="1" applyAlignment="1">
      <alignment horizontal="center" vertical="center"/>
    </xf>
    <xf numFmtId="0" fontId="6" fillId="0" borderId="1" xfId="8" applyNumberFormat="1" applyFont="1" applyFill="1" applyBorder="1" applyAlignment="1">
      <alignment horizontal="center" vertical="center"/>
    </xf>
    <xf numFmtId="0" fontId="6" fillId="0" borderId="1" xfId="8" applyNumberFormat="1" applyFont="1" applyFill="1" applyBorder="1" applyAlignment="1">
      <alignment horizontal="left" vertical="center"/>
    </xf>
    <xf numFmtId="44" fontId="6" fillId="0" borderId="1" xfId="3" applyNumberFormat="1" applyFont="1" applyFill="1" applyBorder="1" applyAlignment="1">
      <alignment vertical="center"/>
    </xf>
    <xf numFmtId="0" fontId="6" fillId="0" borderId="0" xfId="8" applyFont="1" applyFill="1" applyAlignment="1">
      <alignment vertical="center"/>
    </xf>
    <xf numFmtId="0" fontId="7" fillId="0" borderId="0" xfId="5" applyFont="1" applyFill="1" applyBorder="1" applyAlignment="1">
      <alignment horizontal="center" vertical="center"/>
    </xf>
    <xf numFmtId="44" fontId="6" fillId="0" borderId="1" xfId="4" applyFont="1" applyFill="1" applyBorder="1" applyAlignment="1">
      <alignment vertical="center"/>
    </xf>
    <xf numFmtId="0" fontId="8" fillId="0" borderId="0" xfId="8" applyFont="1" applyFill="1" applyAlignment="1">
      <alignment vertical="center"/>
    </xf>
    <xf numFmtId="44" fontId="6" fillId="0" borderId="1" xfId="3" applyFont="1" applyFill="1" applyBorder="1" applyAlignment="1">
      <alignment vertical="center"/>
    </xf>
    <xf numFmtId="0" fontId="6" fillId="0" borderId="0" xfId="8" applyNumberFormat="1" applyFont="1" applyFill="1" applyBorder="1" applyAlignment="1">
      <alignment horizontal="center" vertical="center"/>
    </xf>
    <xf numFmtId="0" fontId="6" fillId="0" borderId="0" xfId="11" applyNumberFormat="1" applyFont="1" applyFill="1"/>
    <xf numFmtId="0" fontId="6" fillId="0" borderId="0" xfId="11" applyFont="1" applyFill="1"/>
    <xf numFmtId="0" fontId="6" fillId="0" borderId="0" xfId="11" applyFont="1" applyFill="1" applyAlignment="1"/>
    <xf numFmtId="0" fontId="6" fillId="0" borderId="1" xfId="11" applyNumberFormat="1" applyFont="1" applyFill="1" applyBorder="1" applyAlignment="1">
      <alignment horizontal="center" vertical="center"/>
    </xf>
    <xf numFmtId="49" fontId="5" fillId="3" borderId="1" xfId="10" applyNumberFormat="1" applyFont="1" applyFill="1" applyBorder="1" applyAlignment="1">
      <alignment horizontal="center" vertical="center"/>
    </xf>
    <xf numFmtId="0" fontId="5" fillId="3" borderId="1" xfId="11" applyFont="1" applyFill="1" applyBorder="1" applyAlignment="1">
      <alignment horizontal="center" vertical="center" wrapText="1"/>
    </xf>
    <xf numFmtId="44" fontId="7" fillId="3" borderId="1" xfId="8" applyNumberFormat="1" applyFont="1" applyFill="1" applyBorder="1" applyAlignment="1">
      <alignment vertical="center"/>
    </xf>
    <xf numFmtId="44" fontId="7" fillId="3" borderId="1" xfId="3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0" fillId="4" borderId="0" xfId="0" applyFill="1"/>
    <xf numFmtId="44" fontId="11" fillId="0" borderId="1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1" fillId="4" borderId="1" xfId="0" applyNumberFormat="1" applyFont="1" applyFill="1" applyBorder="1" applyAlignment="1">
      <alignment horizontal="center"/>
    </xf>
    <xf numFmtId="0" fontId="13" fillId="4" borderId="1" xfId="5" applyFont="1" applyFill="1" applyBorder="1" applyAlignment="1">
      <alignment horizontal="center" vertical="center"/>
    </xf>
    <xf numFmtId="44" fontId="13" fillId="0" borderId="1" xfId="3" applyFont="1" applyFill="1" applyBorder="1" applyAlignment="1">
      <alignment horizontal="center" vertical="center"/>
    </xf>
    <xf numFmtId="0" fontId="13" fillId="4" borderId="4" xfId="5" applyFont="1" applyFill="1" applyBorder="1" applyAlignment="1">
      <alignment horizontal="center" vertical="center"/>
    </xf>
    <xf numFmtId="0" fontId="13" fillId="4" borderId="2" xfId="9" applyNumberFormat="1" applyFont="1" applyFill="1" applyBorder="1" applyAlignment="1">
      <alignment vertical="center"/>
    </xf>
    <xf numFmtId="0" fontId="15" fillId="0" borderId="2" xfId="9" applyNumberFormat="1" applyFont="1" applyBorder="1" applyAlignment="1">
      <alignment vertical="center"/>
    </xf>
    <xf numFmtId="0" fontId="15" fillId="0" borderId="2" xfId="9" applyNumberFormat="1" applyFont="1" applyBorder="1" applyAlignment="1">
      <alignment vertical="center" wrapText="1"/>
    </xf>
    <xf numFmtId="0" fontId="13" fillId="0" borderId="1" xfId="5" applyFont="1" applyFill="1" applyBorder="1" applyAlignment="1">
      <alignment horizontal="left" vertical="center"/>
    </xf>
    <xf numFmtId="0" fontId="13" fillId="0" borderId="2" xfId="9" applyNumberFormat="1" applyFont="1" applyFill="1" applyBorder="1" applyAlignment="1">
      <alignment horizontal="left" vertical="center"/>
    </xf>
    <xf numFmtId="0" fontId="13" fillId="0" borderId="2" xfId="7" applyNumberFormat="1" applyFont="1" applyFill="1" applyBorder="1" applyAlignment="1">
      <alignment vertical="center"/>
    </xf>
    <xf numFmtId="0" fontId="13" fillId="0" borderId="2" xfId="9" applyNumberFormat="1" applyFont="1" applyFill="1" applyBorder="1" applyAlignment="1">
      <alignment vertical="center"/>
    </xf>
    <xf numFmtId="44" fontId="13" fillId="0" borderId="1" xfId="3" applyNumberFormat="1" applyFont="1" applyBorder="1" applyAlignment="1">
      <alignment vertical="center"/>
    </xf>
    <xf numFmtId="49" fontId="13" fillId="0" borderId="2" xfId="9" applyNumberFormat="1" applyFont="1" applyBorder="1" applyAlignment="1">
      <alignment horizontal="left" vertical="center"/>
    </xf>
    <xf numFmtId="44" fontId="15" fillId="0" borderId="1" xfId="3" applyFont="1" applyFill="1" applyBorder="1" applyAlignment="1">
      <alignment vertical="center"/>
    </xf>
    <xf numFmtId="0" fontId="13" fillId="0" borderId="1" xfId="5" applyFont="1" applyFill="1" applyBorder="1" applyAlignment="1">
      <alignment horizontal="center" vertical="center"/>
    </xf>
    <xf numFmtId="44" fontId="13" fillId="0" borderId="4" xfId="3" applyFont="1" applyFill="1" applyBorder="1" applyAlignment="1">
      <alignment horizontal="center" vertical="center"/>
    </xf>
    <xf numFmtId="44" fontId="13" fillId="4" borderId="1" xfId="3" applyFont="1" applyFill="1" applyBorder="1" applyAlignment="1">
      <alignment horizontal="center" vertical="center"/>
    </xf>
    <xf numFmtId="0" fontId="16" fillId="0" borderId="2" xfId="1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/>
    </xf>
    <xf numFmtId="0" fontId="16" fillId="0" borderId="1" xfId="11" applyFont="1" applyFill="1" applyBorder="1" applyAlignment="1">
      <alignment horizontal="left" vertical="center"/>
    </xf>
    <xf numFmtId="49" fontId="16" fillId="0" borderId="2" xfId="10" applyNumberFormat="1" applyFont="1" applyFill="1" applyBorder="1" applyAlignment="1">
      <alignment horizontal="left" vertical="center"/>
    </xf>
    <xf numFmtId="49" fontId="16" fillId="0" borderId="1" xfId="10" applyNumberFormat="1" applyFont="1" applyFill="1" applyBorder="1" applyAlignment="1">
      <alignment horizontal="left" vertical="center"/>
    </xf>
    <xf numFmtId="0" fontId="16" fillId="0" borderId="6" xfId="11" applyFont="1" applyFill="1" applyBorder="1" applyAlignment="1">
      <alignment horizontal="left" vertical="center"/>
    </xf>
    <xf numFmtId="165" fontId="16" fillId="0" borderId="1" xfId="5" applyNumberFormat="1" applyFont="1" applyFill="1" applyBorder="1" applyAlignment="1">
      <alignment vertical="center"/>
    </xf>
    <xf numFmtId="165" fontId="17" fillId="0" borderId="1" xfId="0" applyNumberFormat="1" applyFont="1" applyFill="1" applyBorder="1" applyAlignment="1"/>
    <xf numFmtId="165" fontId="17" fillId="0" borderId="1" xfId="0" applyNumberFormat="1" applyFont="1" applyFill="1" applyBorder="1" applyAlignment="1">
      <alignment vertical="center"/>
    </xf>
    <xf numFmtId="165" fontId="16" fillId="0" borderId="1" xfId="10" applyNumberFormat="1" applyFont="1" applyFill="1" applyBorder="1" applyAlignment="1">
      <alignment vertical="center"/>
    </xf>
    <xf numFmtId="165" fontId="16" fillId="0" borderId="6" xfId="10" applyNumberFormat="1" applyFont="1" applyFill="1" applyBorder="1" applyAlignment="1">
      <alignment vertical="center"/>
    </xf>
    <xf numFmtId="165" fontId="16" fillId="0" borderId="1" xfId="10" applyNumberFormat="1" applyFont="1" applyFill="1" applyBorder="1" applyAlignment="1">
      <alignment horizontal="right" vertical="center"/>
    </xf>
    <xf numFmtId="165" fontId="16" fillId="0" borderId="1" xfId="5" applyNumberFormat="1" applyFont="1" applyFill="1" applyBorder="1" applyAlignment="1">
      <alignment horizontal="right" vertical="center"/>
    </xf>
    <xf numFmtId="165" fontId="16" fillId="0" borderId="6" xfId="5" applyNumberFormat="1" applyFont="1" applyFill="1" applyBorder="1" applyAlignment="1">
      <alignment vertical="center"/>
    </xf>
    <xf numFmtId="0" fontId="13" fillId="0" borderId="1" xfId="9" applyNumberFormat="1" applyFont="1" applyFill="1" applyBorder="1" applyAlignment="1">
      <alignment horizontal="left" vertical="center"/>
    </xf>
    <xf numFmtId="0" fontId="13" fillId="0" borderId="2" xfId="9" quotePrefix="1" applyNumberFormat="1" applyFont="1" applyFill="1" applyBorder="1" applyAlignment="1">
      <alignment vertical="center"/>
    </xf>
    <xf numFmtId="0" fontId="16" fillId="0" borderId="2" xfId="11" applyFont="1" applyFill="1" applyBorder="1" applyAlignment="1">
      <alignment vertical="center"/>
    </xf>
    <xf numFmtId="0" fontId="17" fillId="0" borderId="2" xfId="0" applyFont="1" applyFill="1" applyBorder="1" applyAlignment="1"/>
    <xf numFmtId="49" fontId="16" fillId="0" borderId="2" xfId="10" applyNumberFormat="1" applyFont="1" applyFill="1" applyBorder="1" applyAlignment="1">
      <alignment vertical="center"/>
    </xf>
    <xf numFmtId="0" fontId="1" fillId="0" borderId="2" xfId="11" applyFont="1" applyFill="1" applyBorder="1" applyAlignment="1">
      <alignment vertical="center" wrapText="1"/>
    </xf>
    <xf numFmtId="0" fontId="13" fillId="0" borderId="1" xfId="7" applyNumberFormat="1" applyFont="1" applyFill="1" applyBorder="1" applyAlignment="1">
      <alignment horizontal="left" vertical="center"/>
    </xf>
    <xf numFmtId="0" fontId="15" fillId="0" borderId="1" xfId="9" applyNumberFormat="1" applyFont="1" applyBorder="1" applyAlignment="1">
      <alignment vertical="center"/>
    </xf>
    <xf numFmtId="0" fontId="15" fillId="0" borderId="1" xfId="9" applyNumberFormat="1" applyFont="1" applyBorder="1" applyAlignment="1">
      <alignment vertical="center" wrapText="1"/>
    </xf>
    <xf numFmtId="0" fontId="13" fillId="4" borderId="1" xfId="5" applyFont="1" applyFill="1" applyBorder="1" applyAlignment="1">
      <alignment horizontal="left" vertical="center"/>
    </xf>
    <xf numFmtId="0" fontId="16" fillId="0" borderId="8" xfId="11" applyFont="1" applyFill="1" applyBorder="1" applyAlignment="1">
      <alignment horizontal="left" vertical="center"/>
    </xf>
    <xf numFmtId="165" fontId="18" fillId="5" borderId="1" xfId="0" applyNumberFormat="1" applyFont="1" applyFill="1" applyBorder="1"/>
    <xf numFmtId="0" fontId="7" fillId="3" borderId="2" xfId="8" applyNumberFormat="1" applyFont="1" applyFill="1" applyBorder="1" applyAlignment="1">
      <alignment horizontal="center" vertical="center"/>
    </xf>
    <xf numFmtId="0" fontId="7" fillId="3" borderId="3" xfId="8" applyNumberFormat="1" applyFont="1" applyFill="1" applyBorder="1" applyAlignment="1">
      <alignment horizontal="center" vertical="center"/>
    </xf>
    <xf numFmtId="0" fontId="5" fillId="3" borderId="4" xfId="8" applyFont="1" applyFill="1" applyBorder="1" applyAlignment="1">
      <alignment horizontal="center" vertical="center" wrapText="1"/>
    </xf>
    <xf numFmtId="0" fontId="5" fillId="3" borderId="6" xfId="8" applyFont="1" applyFill="1" applyBorder="1" applyAlignment="1">
      <alignment horizontal="center" vertical="center" wrapText="1"/>
    </xf>
    <xf numFmtId="0" fontId="5" fillId="3" borderId="5" xfId="8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3" borderId="1" xfId="8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center" vertical="center" wrapText="1"/>
    </xf>
    <xf numFmtId="0" fontId="5" fillId="3" borderId="1" xfId="8" applyFont="1" applyFill="1" applyBorder="1" applyAlignment="1">
      <alignment horizontal="center" vertical="center"/>
    </xf>
    <xf numFmtId="0" fontId="7" fillId="3" borderId="7" xfId="8" applyNumberFormat="1" applyFont="1" applyFill="1" applyBorder="1" applyAlignment="1">
      <alignment horizontal="center" vertical="center"/>
    </xf>
    <xf numFmtId="17" fontId="6" fillId="0" borderId="0" xfId="8" applyNumberFormat="1" applyFont="1" applyFill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7" fillId="3" borderId="2" xfId="8" applyFont="1" applyFill="1" applyBorder="1" applyAlignment="1">
      <alignment horizontal="center" vertical="center"/>
    </xf>
    <xf numFmtId="0" fontId="7" fillId="3" borderId="3" xfId="8" applyFont="1" applyFill="1" applyBorder="1" applyAlignment="1">
      <alignment horizontal="center" vertical="center"/>
    </xf>
    <xf numFmtId="0" fontId="5" fillId="3" borderId="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3" borderId="1" xfId="5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0" fontId="7" fillId="0" borderId="0" xfId="11" applyNumberFormat="1" applyFont="1" applyFill="1" applyAlignment="1">
      <alignment horizontal="center"/>
    </xf>
    <xf numFmtId="0" fontId="12" fillId="3" borderId="0" xfId="0" applyFont="1" applyFill="1" applyBorder="1" applyAlignment="1">
      <alignment horizontal="center"/>
    </xf>
  </cellXfs>
  <cellStyles count="12">
    <cellStyle name="Énfasis2" xfId="10" builtinId="33"/>
    <cellStyle name="Euro" xfId="1"/>
    <cellStyle name="Millares 2" xfId="2"/>
    <cellStyle name="Moneda" xfId="3" builtinId="4"/>
    <cellStyle name="Moneda 2" xfId="4"/>
    <cellStyle name="Normal" xfId="0" builtinId="0"/>
    <cellStyle name="Normal 2" xfId="5"/>
    <cellStyle name="Normal 3" xfId="6"/>
    <cellStyle name="Normal_jacki 031-029-021-022" xfId="7"/>
    <cellStyle name="Normal_jacki 031-029-021-022_PERSONAL_AMSA_2010(2)" xfId="8"/>
    <cellStyle name="Normal_jacki 031-029-021-022_PERSONAL_AMSA_2010(2) 2" xfId="9"/>
    <cellStyle name="Normal_jacki 031-029-021-022_POR DIVISIÓN FUNCIONAL JACKI3 28-05-2010 " xfId="11"/>
  </cellStyles>
  <dxfs count="0"/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41</xdr:row>
      <xdr:rowOff>0</xdr:rowOff>
    </xdr:from>
    <xdr:to>
      <xdr:col>8</xdr:col>
      <xdr:colOff>9525</xdr:colOff>
      <xdr:row>41</xdr:row>
      <xdr:rowOff>9525</xdr:rowOff>
    </xdr:to>
    <xdr:pic>
      <xdr:nvPicPr>
        <xdr:cNvPr id="37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0475" y="5286375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571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5" name="4 CuadroTexto"/>
        <xdr:cNvSpPr txBox="1"/>
      </xdr:nvSpPr>
      <xdr:spPr>
        <a:xfrm>
          <a:off x="257175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" name="5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7" name="6 CuadroTexto"/>
        <xdr:cNvSpPr txBox="1"/>
      </xdr:nvSpPr>
      <xdr:spPr>
        <a:xfrm>
          <a:off x="257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63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26955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269557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3" name="1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14" name="1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80</xdr:row>
      <xdr:rowOff>0</xdr:rowOff>
    </xdr:from>
    <xdr:ext cx="184731" cy="264560"/>
    <xdr:sp macro="" textlink="">
      <xdr:nvSpPr>
        <xdr:cNvPr id="15" name="14 CuadroTexto"/>
        <xdr:cNvSpPr txBox="1"/>
      </xdr:nvSpPr>
      <xdr:spPr>
        <a:xfrm>
          <a:off x="26955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16" name="15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17" name="16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18" name="17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19" name="18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21" name="20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22" name="21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23" name="22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24" name="23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184731" cy="264560"/>
    <xdr:sp macro="" textlink="">
      <xdr:nvSpPr>
        <xdr:cNvPr id="25" name="24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184731" cy="264560"/>
    <xdr:sp macro="" textlink="">
      <xdr:nvSpPr>
        <xdr:cNvPr id="26" name="25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184731" cy="264560"/>
    <xdr:sp macro="" textlink="">
      <xdr:nvSpPr>
        <xdr:cNvPr id="27" name="26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29" name="28 CuadroTexto"/>
        <xdr:cNvSpPr txBox="1"/>
      </xdr:nvSpPr>
      <xdr:spPr>
        <a:xfrm>
          <a:off x="2695575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84731" cy="264560"/>
    <xdr:sp macro="" textlink="">
      <xdr:nvSpPr>
        <xdr:cNvPr id="30" name="29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84731" cy="264560"/>
    <xdr:sp macro="" textlink="">
      <xdr:nvSpPr>
        <xdr:cNvPr id="31" name="30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84731" cy="264560"/>
    <xdr:sp macro="" textlink="">
      <xdr:nvSpPr>
        <xdr:cNvPr id="32" name="31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84731" cy="264560"/>
    <xdr:sp macro="" textlink="">
      <xdr:nvSpPr>
        <xdr:cNvPr id="33" name="32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34" name="33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35" name="34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36" name="35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37" name="36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38" name="37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39" name="38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40" name="3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41" name="4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42" name="4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3" name="4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66</xdr:row>
      <xdr:rowOff>0</xdr:rowOff>
    </xdr:from>
    <xdr:ext cx="184731" cy="264560"/>
    <xdr:sp macro="" textlink="">
      <xdr:nvSpPr>
        <xdr:cNvPr id="44" name="4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84731" cy="264560"/>
    <xdr:sp macro="" textlink="">
      <xdr:nvSpPr>
        <xdr:cNvPr id="45" name="44 CuadroTexto"/>
        <xdr:cNvSpPr txBox="1"/>
      </xdr:nvSpPr>
      <xdr:spPr>
        <a:xfrm>
          <a:off x="269557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6" name="45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7" name="46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8" name="47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49" name="48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50" name="49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51" name="50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52" name="51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53" name="52 CuadroTexto"/>
        <xdr:cNvSpPr txBox="1"/>
      </xdr:nvSpPr>
      <xdr:spPr>
        <a:xfrm>
          <a:off x="2695575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84731" cy="264560"/>
    <xdr:sp macro="" textlink="">
      <xdr:nvSpPr>
        <xdr:cNvPr id="54" name="53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84731" cy="264560"/>
    <xdr:sp macro="" textlink="">
      <xdr:nvSpPr>
        <xdr:cNvPr id="55" name="54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84731" cy="264560"/>
    <xdr:sp macro="" textlink="">
      <xdr:nvSpPr>
        <xdr:cNvPr id="56" name="55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84731" cy="264560"/>
    <xdr:sp macro="" textlink="">
      <xdr:nvSpPr>
        <xdr:cNvPr id="57" name="56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58" name="5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59" name="5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60" name="59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61" name="60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62" name="6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84731" cy="264560"/>
    <xdr:sp macro="" textlink="">
      <xdr:nvSpPr>
        <xdr:cNvPr id="63" name="62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64" name="6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65" name="6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66" name="6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67" name="6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68" name="67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69" name="68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70" name="69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71" name="7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72" name="7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73" name="72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74" name="73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75" name="74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76" name="75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77" name="76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78" name="77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79" name="78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80" name="7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81" name="8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82" name="8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83" name="82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84" name="83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85" name="84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86" name="85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7" name="8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88" name="8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84731" cy="264560"/>
    <xdr:sp macro="" textlink="">
      <xdr:nvSpPr>
        <xdr:cNvPr id="89" name="88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90" name="8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91" name="9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92" name="91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93" name="92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94" name="93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95" name="94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96" name="9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97" name="96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98" name="97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99" name="98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100" name="99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101" name="10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102" name="10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103" name="102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104" name="10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105" name="10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106" name="105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184731" cy="264560"/>
    <xdr:sp macro="" textlink="">
      <xdr:nvSpPr>
        <xdr:cNvPr id="107" name="106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108" name="10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4560"/>
    <xdr:sp macro="" textlink="">
      <xdr:nvSpPr>
        <xdr:cNvPr id="109" name="10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22</xdr:row>
      <xdr:rowOff>0</xdr:rowOff>
    </xdr:from>
    <xdr:to>
      <xdr:col>1</xdr:col>
      <xdr:colOff>2895600</xdr:colOff>
      <xdr:row>23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05275" y="45815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</xdr:row>
      <xdr:rowOff>0</xdr:rowOff>
    </xdr:from>
    <xdr:to>
      <xdr:col>1</xdr:col>
      <xdr:colOff>2895600</xdr:colOff>
      <xdr:row>5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22</xdr:row>
      <xdr:rowOff>0</xdr:rowOff>
    </xdr:from>
    <xdr:to>
      <xdr:col>1</xdr:col>
      <xdr:colOff>2895600</xdr:colOff>
      <xdr:row>23</xdr:row>
      <xdr:rowOff>19050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4095750" y="4781550"/>
          <a:ext cx="14859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22</xdr:row>
      <xdr:rowOff>0</xdr:rowOff>
    </xdr:from>
    <xdr:to>
      <xdr:col>1</xdr:col>
      <xdr:colOff>2895600</xdr:colOff>
      <xdr:row>23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95750" y="47053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</xdr:row>
      <xdr:rowOff>0</xdr:rowOff>
    </xdr:from>
    <xdr:to>
      <xdr:col>1</xdr:col>
      <xdr:colOff>2895600</xdr:colOff>
      <xdr:row>5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171450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171450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180975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22</xdr:row>
      <xdr:rowOff>0</xdr:rowOff>
    </xdr:from>
    <xdr:to>
      <xdr:col>1</xdr:col>
      <xdr:colOff>2895600</xdr:colOff>
      <xdr:row>23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5686425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19050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19050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4095750" y="55816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105275" y="55816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152400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24300" y="5381625"/>
          <a:ext cx="1657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23</xdr:row>
      <xdr:rowOff>0</xdr:rowOff>
    </xdr:from>
    <xdr:to>
      <xdr:col>1</xdr:col>
      <xdr:colOff>2895600</xdr:colOff>
      <xdr:row>24</xdr:row>
      <xdr:rowOff>161925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1228725</xdr:colOff>
      <xdr:row>23</xdr:row>
      <xdr:rowOff>0</xdr:rowOff>
    </xdr:from>
    <xdr:to>
      <xdr:col>1</xdr:col>
      <xdr:colOff>2895600</xdr:colOff>
      <xdr:row>24</xdr:row>
      <xdr:rowOff>142875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914775" y="5381625"/>
          <a:ext cx="16668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4095750" y="8658225"/>
          <a:ext cx="1485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105275" y="8658225"/>
          <a:ext cx="1476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36</xdr:row>
      <xdr:rowOff>9525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34</xdr:row>
      <xdr:rowOff>0</xdr:rowOff>
    </xdr:from>
    <xdr:to>
      <xdr:col>1</xdr:col>
      <xdr:colOff>2390775</xdr:colOff>
      <xdr:row>35</xdr:row>
      <xdr:rowOff>161925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152775" y="9048750"/>
          <a:ext cx="19240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2686050</xdr:colOff>
      <xdr:row>35</xdr:row>
      <xdr:rowOff>152400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190625" y="9096375"/>
          <a:ext cx="26860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924300" y="15982950"/>
          <a:ext cx="1657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686425" y="2026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224118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686425" y="1295400"/>
          <a:ext cx="76200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751355</xdr:colOff>
      <xdr:row>2</xdr:row>
      <xdr:rowOff>224118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1295400"/>
          <a:ext cx="751355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142875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142875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152400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590675" y="33718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152400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52425" y="337185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2152649</xdr:colOff>
      <xdr:row>18</xdr:row>
      <xdr:rowOff>190500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2152649</xdr:colOff>
      <xdr:row>18</xdr:row>
      <xdr:rowOff>190500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771650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152400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18</xdr:row>
      <xdr:rowOff>190500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18</xdr:row>
      <xdr:rowOff>190500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2152649</xdr:colOff>
      <xdr:row>18</xdr:row>
      <xdr:rowOff>190500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152400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18</xdr:row>
      <xdr:rowOff>190500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18</xdr:row>
      <xdr:rowOff>190500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764241</xdr:colOff>
      <xdr:row>21</xdr:row>
      <xdr:rowOff>161925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52425" y="4181475"/>
          <a:ext cx="76424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18</xdr:row>
      <xdr:rowOff>190500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2162174</xdr:colOff>
      <xdr:row>35</xdr:row>
      <xdr:rowOff>9525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1762125" y="11477625"/>
          <a:ext cx="216217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9525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771650" y="114776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171450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590675" y="1127760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771650" y="63817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9525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1590675" y="71628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2124074</xdr:colOff>
      <xdr:row>12</xdr:row>
      <xdr:rowOff>152401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590675" y="35814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171450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161925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590675" y="112776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171450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38099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1762125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38099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771650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38099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36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352425" y="1855470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38099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38099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2152649</xdr:colOff>
      <xdr:row>48</xdr:row>
      <xdr:rowOff>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59067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2152649</xdr:colOff>
      <xdr:row>48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176212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2152649</xdr:colOff>
      <xdr:row>48</xdr:row>
      <xdr:rowOff>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771650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57151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1590675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57151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1762125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57151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771650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19050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116776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34</xdr:row>
      <xdr:rowOff>0</xdr:rowOff>
    </xdr:from>
    <xdr:to>
      <xdr:col>1</xdr:col>
      <xdr:colOff>2200275</xdr:colOff>
      <xdr:row>35</xdr:row>
      <xdr:rowOff>19050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2743200" y="11677650"/>
          <a:ext cx="21431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34</xdr:row>
      <xdr:rowOff>0</xdr:rowOff>
    </xdr:from>
    <xdr:to>
      <xdr:col>1</xdr:col>
      <xdr:colOff>2352675</xdr:colOff>
      <xdr:row>34</xdr:row>
      <xdr:rowOff>104775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219575" y="11791950"/>
          <a:ext cx="819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116</xdr:row>
      <xdr:rowOff>114300</xdr:rowOff>
    </xdr:from>
    <xdr:to>
      <xdr:col>1</xdr:col>
      <xdr:colOff>2162174</xdr:colOff>
      <xdr:row>117</xdr:row>
      <xdr:rowOff>114300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61950" y="231457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2152649</xdr:colOff>
      <xdr:row>74</xdr:row>
      <xdr:rowOff>38100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38099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74</xdr:row>
      <xdr:rowOff>38100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2152649</xdr:colOff>
      <xdr:row>77</xdr:row>
      <xdr:rowOff>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440245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90</xdr:row>
      <xdr:rowOff>38101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38101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90</xdr:row>
      <xdr:rowOff>38101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1680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33175575"/>
          <a:ext cx="2152649" cy="20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690467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108</xdr:row>
      <xdr:rowOff>38100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2152649</xdr:colOff>
      <xdr:row>92</xdr:row>
      <xdr:rowOff>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590675" y="605504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2152649</xdr:colOff>
      <xdr:row>105</xdr:row>
      <xdr:rowOff>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590675" y="64150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171450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590675" y="1127760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171450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2124074</xdr:colOff>
      <xdr:row>35</xdr:row>
      <xdr:rowOff>152400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581150" y="112776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2152649</xdr:colOff>
      <xdr:row>12</xdr:row>
      <xdr:rowOff>161926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590675" y="3581400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19051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762125" y="65817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26</xdr:row>
      <xdr:rowOff>190499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762125" y="6505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19051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2124074</xdr:colOff>
      <xdr:row>12</xdr:row>
      <xdr:rowOff>161926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590675" y="358140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1638300</xdr:colOff>
      <xdr:row>11</xdr:row>
      <xdr:rowOff>19050</xdr:rowOff>
    </xdr:from>
    <xdr:to>
      <xdr:col>2</xdr:col>
      <xdr:colOff>152399</xdr:colOff>
      <xdr:row>12</xdr:row>
      <xdr:rowOff>171451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990725" y="262890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752475</xdr:colOff>
      <xdr:row>11</xdr:row>
      <xdr:rowOff>19050</xdr:rowOff>
    </xdr:from>
    <xdr:to>
      <xdr:col>1</xdr:col>
      <xdr:colOff>2876549</xdr:colOff>
      <xdr:row>12</xdr:row>
      <xdr:rowOff>180976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04900" y="26289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2152649</xdr:colOff>
      <xdr:row>8</xdr:row>
      <xdr:rowOff>161925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15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686425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161925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152400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161925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13</xdr:row>
      <xdr:rowOff>190500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13</xdr:row>
      <xdr:rowOff>190500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2152649</xdr:colOff>
      <xdr:row>8</xdr:row>
      <xdr:rowOff>161925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161925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152400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161925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180976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2152649</xdr:colOff>
      <xdr:row>61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1762125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2152649</xdr:colOff>
      <xdr:row>61</xdr:row>
      <xdr:rowOff>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771650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171451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180976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171451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2152649</xdr:colOff>
      <xdr:row>27</xdr:row>
      <xdr:rowOff>180976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180976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2124074</xdr:colOff>
      <xdr:row>27</xdr:row>
      <xdr:rowOff>171451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s-GT"/>
            <a:t>T</a:t>
          </a:r>
        </a:p>
      </xdr:txBody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628649</xdr:colOff>
      <xdr:row>113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76200</xdr:colOff>
      <xdr:row>111</xdr:row>
      <xdr:rowOff>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628649</xdr:colOff>
      <xdr:row>113</xdr:row>
      <xdr:rowOff>161925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628649</xdr:colOff>
      <xdr:row>113</xdr:row>
      <xdr:rowOff>161925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5</xdr:col>
      <xdr:colOff>600074</xdr:colOff>
      <xdr:row>113</xdr:row>
      <xdr:rowOff>161925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2124074</xdr:colOff>
      <xdr:row>74</xdr:row>
      <xdr:rowOff>38100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47900" y="366141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2375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38099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1762125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2152649</xdr:colOff>
      <xdr:row>35</xdr:row>
      <xdr:rowOff>38099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771650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38099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36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352425" y="1855470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38099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38099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2152649</xdr:colOff>
      <xdr:row>74</xdr:row>
      <xdr:rowOff>38100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38099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74</xdr:row>
      <xdr:rowOff>38100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2152649</xdr:colOff>
      <xdr:row>44</xdr:row>
      <xdr:rowOff>38099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38099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74</xdr:row>
      <xdr:rowOff>38100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38099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90</xdr:row>
      <xdr:rowOff>38101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38101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90</xdr:row>
      <xdr:rowOff>38101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38101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90</xdr:row>
      <xdr:rowOff>38101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2152649</xdr:colOff>
      <xdr:row>89</xdr:row>
      <xdr:rowOff>38101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38101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90</xdr:row>
      <xdr:rowOff>38101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38101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108</xdr:row>
      <xdr:rowOff>38100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108</xdr:row>
      <xdr:rowOff>38100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38101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38101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108</xdr:row>
      <xdr:rowOff>38100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38101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2152649</xdr:colOff>
      <xdr:row>58</xdr:row>
      <xdr:rowOff>161925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152400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2152649</xdr:colOff>
      <xdr:row>58</xdr:row>
      <xdr:rowOff>161925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152400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2152649</xdr:colOff>
      <xdr:row>58</xdr:row>
      <xdr:rowOff>161925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2124074</xdr:colOff>
      <xdr:row>58</xdr:row>
      <xdr:rowOff>161925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2152649</xdr:colOff>
      <xdr:row>58</xdr:row>
      <xdr:rowOff>161925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2114550</xdr:colOff>
      <xdr:row>58</xdr:row>
      <xdr:rowOff>142875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352425" y="32289750"/>
          <a:ext cx="2114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19050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19050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19050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9525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8134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19051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754716</xdr:colOff>
      <xdr:row>73</xdr:row>
      <xdr:rowOff>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352425" y="43824525"/>
          <a:ext cx="754716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751355</xdr:colOff>
      <xdr:row>80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751355</xdr:colOff>
      <xdr:row>80</xdr:row>
      <xdr:rowOff>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751355</xdr:colOff>
      <xdr:row>80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751355</xdr:colOff>
      <xdr:row>81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751355</xdr:colOff>
      <xdr:row>81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751355</xdr:colOff>
      <xdr:row>81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751355</xdr:colOff>
      <xdr:row>88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52425" y="510540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142875</xdr:rowOff>
    </xdr:from>
    <xdr:to>
      <xdr:col>1</xdr:col>
      <xdr:colOff>751355</xdr:colOff>
      <xdr:row>87</xdr:row>
      <xdr:rowOff>142875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352425" y="50996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68</xdr:row>
      <xdr:rowOff>180974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52425" y="49891950"/>
          <a:ext cx="751355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11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5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0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352425" y="78581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758639</xdr:colOff>
      <xdr:row>113</xdr:row>
      <xdr:rowOff>0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352425" y="79438500"/>
          <a:ext cx="7586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745191</xdr:colOff>
      <xdr:row>106</xdr:row>
      <xdr:rowOff>133350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352425" y="77924025"/>
          <a:ext cx="745191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74</xdr:row>
      <xdr:rowOff>104775</xdr:rowOff>
    </xdr:from>
    <xdr:to>
      <xdr:col>2</xdr:col>
      <xdr:colOff>742950</xdr:colOff>
      <xdr:row>75</xdr:row>
      <xdr:rowOff>104775</xdr:rowOff>
    </xdr:to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7124700" y="22336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751355</xdr:colOff>
      <xdr:row>110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6905625" y="24326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123825</xdr:rowOff>
    </xdr:from>
    <xdr:to>
      <xdr:col>2</xdr:col>
      <xdr:colOff>751355</xdr:colOff>
      <xdr:row>110</xdr:row>
      <xdr:rowOff>123825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7800975" y="24450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103</xdr:row>
      <xdr:rowOff>123825</xdr:rowOff>
    </xdr:from>
    <xdr:to>
      <xdr:col>2</xdr:col>
      <xdr:colOff>751355</xdr:colOff>
      <xdr:row>104</xdr:row>
      <xdr:rowOff>123825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7686675" y="23307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730064</xdr:colOff>
      <xdr:row>12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52425" y="3400425"/>
          <a:ext cx="7300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52425" y="3371850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6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47625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52425" y="33718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644339</xdr:colOff>
      <xdr:row>12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152400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18</xdr:row>
      <xdr:rowOff>190500</xdr:rowOff>
    </xdr:to>
    <xdr:sp macro="" textlink="">
      <xdr:nvSpPr>
        <xdr:cNvPr id="682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18</xdr:row>
      <xdr:rowOff>190500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152400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18</xdr:row>
      <xdr:rowOff>190500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18</xdr:row>
      <xdr:rowOff>190500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82364</xdr:colOff>
      <xdr:row>21</xdr:row>
      <xdr:rowOff>161925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18</xdr:row>
      <xdr:rowOff>190500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644339</xdr:colOff>
      <xdr:row>18</xdr:row>
      <xdr:rowOff>190500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152400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649941</xdr:colOff>
      <xdr:row>27</xdr:row>
      <xdr:rowOff>171451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352425" y="6581775"/>
          <a:ext cx="649941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82364</xdr:colOff>
      <xdr:row>21</xdr:row>
      <xdr:rowOff>161925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644339</xdr:colOff>
      <xdr:row>27</xdr:row>
      <xdr:rowOff>19051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644339</xdr:colOff>
      <xdr:row>27</xdr:row>
      <xdr:rowOff>19051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152400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152400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152400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644339</xdr:colOff>
      <xdr:row>33</xdr:row>
      <xdr:rowOff>161925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745191</xdr:colOff>
      <xdr:row>88</xdr:row>
      <xdr:rowOff>133350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52425" y="58874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745191</xdr:colOff>
      <xdr:row>104</xdr:row>
      <xdr:rowOff>133350</xdr:rowOff>
    </xdr:to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352425" y="6837045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745191</xdr:colOff>
      <xdr:row>76</xdr:row>
      <xdr:rowOff>133350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52425" y="4937760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745191</xdr:colOff>
      <xdr:row>43</xdr:row>
      <xdr:rowOff>133350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352425" y="397478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745191</xdr:colOff>
      <xdr:row>47</xdr:row>
      <xdr:rowOff>133350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52425" y="30299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745191</xdr:colOff>
      <xdr:row>34</xdr:row>
      <xdr:rowOff>133350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352425" y="1100137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323850</xdr:colOff>
      <xdr:row>20</xdr:row>
      <xdr:rowOff>152400</xdr:rowOff>
    </xdr:from>
    <xdr:to>
      <xdr:col>1</xdr:col>
      <xdr:colOff>704850</xdr:colOff>
      <xdr:row>22</xdr:row>
      <xdr:rowOff>114300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323850" y="5429250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22</xdr:row>
      <xdr:rowOff>0</xdr:rowOff>
    </xdr:from>
    <xdr:to>
      <xdr:col>1</xdr:col>
      <xdr:colOff>714375</xdr:colOff>
      <xdr:row>23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333375" y="44100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35</xdr:row>
      <xdr:rowOff>0</xdr:rowOff>
    </xdr:from>
    <xdr:to>
      <xdr:col>1</xdr:col>
      <xdr:colOff>714375</xdr:colOff>
      <xdr:row>36</xdr:row>
      <xdr:rowOff>161925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35</xdr:row>
      <xdr:rowOff>0</xdr:rowOff>
    </xdr:from>
    <xdr:to>
      <xdr:col>1</xdr:col>
      <xdr:colOff>714375</xdr:colOff>
      <xdr:row>36</xdr:row>
      <xdr:rowOff>161925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0</xdr:rowOff>
    </xdr:from>
    <xdr:to>
      <xdr:col>1</xdr:col>
      <xdr:colOff>714375</xdr:colOff>
      <xdr:row>25</xdr:row>
      <xdr:rowOff>161926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0</xdr:rowOff>
    </xdr:from>
    <xdr:to>
      <xdr:col>1</xdr:col>
      <xdr:colOff>714375</xdr:colOff>
      <xdr:row>25</xdr:row>
      <xdr:rowOff>161926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28575</xdr:rowOff>
    </xdr:from>
    <xdr:to>
      <xdr:col>1</xdr:col>
      <xdr:colOff>714375</xdr:colOff>
      <xdr:row>31</xdr:row>
      <xdr:rowOff>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28575</xdr:rowOff>
    </xdr:from>
    <xdr:to>
      <xdr:col>1</xdr:col>
      <xdr:colOff>714375</xdr:colOff>
      <xdr:row>31</xdr:row>
      <xdr:rowOff>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27</xdr:row>
      <xdr:rowOff>0</xdr:rowOff>
    </xdr:from>
    <xdr:to>
      <xdr:col>1</xdr:col>
      <xdr:colOff>714375</xdr:colOff>
      <xdr:row>28</xdr:row>
      <xdr:rowOff>180976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333375" y="658177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24</xdr:row>
      <xdr:rowOff>0</xdr:rowOff>
    </xdr:from>
    <xdr:to>
      <xdr:col>1</xdr:col>
      <xdr:colOff>666750</xdr:colOff>
      <xdr:row>25</xdr:row>
      <xdr:rowOff>152401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85750" y="53340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28575</xdr:rowOff>
    </xdr:from>
    <xdr:to>
      <xdr:col>1</xdr:col>
      <xdr:colOff>714375</xdr:colOff>
      <xdr:row>26</xdr:row>
      <xdr:rowOff>1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333375" y="54102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27</xdr:row>
      <xdr:rowOff>0</xdr:rowOff>
    </xdr:from>
    <xdr:to>
      <xdr:col>1</xdr:col>
      <xdr:colOff>714375</xdr:colOff>
      <xdr:row>28</xdr:row>
      <xdr:rowOff>171450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333375" y="73818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18</xdr:row>
      <xdr:rowOff>190500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19051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19051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876299</xdr:colOff>
      <xdr:row>107</xdr:row>
      <xdr:rowOff>38100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5686425" y="77504925"/>
          <a:ext cx="87629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76200</xdr:colOff>
      <xdr:row>111</xdr:row>
      <xdr:rowOff>0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866775</xdr:colOff>
      <xdr:row>112</xdr:row>
      <xdr:rowOff>133350</xdr:rowOff>
    </xdr:to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43</xdr:row>
      <xdr:rowOff>0</xdr:rowOff>
    </xdr:from>
    <xdr:to>
      <xdr:col>1</xdr:col>
      <xdr:colOff>2895600</xdr:colOff>
      <xdr:row>44</xdr:row>
      <xdr:rowOff>152400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86</xdr:row>
      <xdr:rowOff>0</xdr:rowOff>
    </xdr:from>
    <xdr:to>
      <xdr:col>1</xdr:col>
      <xdr:colOff>2895600</xdr:colOff>
      <xdr:row>87</xdr:row>
      <xdr:rowOff>152400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104</xdr:row>
      <xdr:rowOff>0</xdr:rowOff>
    </xdr:from>
    <xdr:to>
      <xdr:col>1</xdr:col>
      <xdr:colOff>2895600</xdr:colOff>
      <xdr:row>105</xdr:row>
      <xdr:rowOff>152400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81</xdr:row>
      <xdr:rowOff>0</xdr:rowOff>
    </xdr:from>
    <xdr:to>
      <xdr:col>1</xdr:col>
      <xdr:colOff>2895600</xdr:colOff>
      <xdr:row>82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866775</xdr:colOff>
      <xdr:row>104</xdr:row>
      <xdr:rowOff>133350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104</xdr:row>
      <xdr:rowOff>0</xdr:rowOff>
    </xdr:from>
    <xdr:to>
      <xdr:col>1</xdr:col>
      <xdr:colOff>2895600</xdr:colOff>
      <xdr:row>105</xdr:row>
      <xdr:rowOff>152400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866775</xdr:colOff>
      <xdr:row>88</xdr:row>
      <xdr:rowOff>133350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6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866775</xdr:colOff>
      <xdr:row>76</xdr:row>
      <xdr:rowOff>133350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86</xdr:row>
      <xdr:rowOff>0</xdr:rowOff>
    </xdr:from>
    <xdr:to>
      <xdr:col>1</xdr:col>
      <xdr:colOff>2895600</xdr:colOff>
      <xdr:row>87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866775</xdr:colOff>
      <xdr:row>43</xdr:row>
      <xdr:rowOff>133350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43</xdr:row>
      <xdr:rowOff>0</xdr:rowOff>
    </xdr:from>
    <xdr:to>
      <xdr:col>1</xdr:col>
      <xdr:colOff>2895600</xdr:colOff>
      <xdr:row>44</xdr:row>
      <xdr:rowOff>152400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7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866775</xdr:colOff>
      <xdr:row>47</xdr:row>
      <xdr:rowOff>133350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79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866775</xdr:colOff>
      <xdr:row>34</xdr:row>
      <xdr:rowOff>133350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34</xdr:row>
      <xdr:rowOff>0</xdr:rowOff>
    </xdr:from>
    <xdr:to>
      <xdr:col>1</xdr:col>
      <xdr:colOff>2895600</xdr:colOff>
      <xdr:row>35</xdr:row>
      <xdr:rowOff>9525</xdr:rowOff>
    </xdr:to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34</xdr:row>
      <xdr:rowOff>0</xdr:rowOff>
    </xdr:from>
    <xdr:to>
      <xdr:col>1</xdr:col>
      <xdr:colOff>2895600</xdr:colOff>
      <xdr:row>35</xdr:row>
      <xdr:rowOff>161925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47</xdr:row>
      <xdr:rowOff>0</xdr:rowOff>
    </xdr:from>
    <xdr:to>
      <xdr:col>1</xdr:col>
      <xdr:colOff>2895600</xdr:colOff>
      <xdr:row>48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43</xdr:row>
      <xdr:rowOff>0</xdr:rowOff>
    </xdr:from>
    <xdr:to>
      <xdr:col>1</xdr:col>
      <xdr:colOff>2895600</xdr:colOff>
      <xdr:row>44</xdr:row>
      <xdr:rowOff>152400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43</xdr:row>
      <xdr:rowOff>0</xdr:rowOff>
    </xdr:from>
    <xdr:to>
      <xdr:col>1</xdr:col>
      <xdr:colOff>2895600</xdr:colOff>
      <xdr:row>44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86</xdr:row>
      <xdr:rowOff>0</xdr:rowOff>
    </xdr:from>
    <xdr:to>
      <xdr:col>1</xdr:col>
      <xdr:colOff>2895600</xdr:colOff>
      <xdr:row>87</xdr:row>
      <xdr:rowOff>152400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76</xdr:row>
      <xdr:rowOff>0</xdr:rowOff>
    </xdr:from>
    <xdr:to>
      <xdr:col>1</xdr:col>
      <xdr:colOff>2895600</xdr:colOff>
      <xdr:row>77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77</xdr:row>
      <xdr:rowOff>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2895600</xdr:colOff>
      <xdr:row>89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0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104</xdr:row>
      <xdr:rowOff>0</xdr:rowOff>
    </xdr:from>
    <xdr:to>
      <xdr:col>1</xdr:col>
      <xdr:colOff>2895600</xdr:colOff>
      <xdr:row>105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0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81</xdr:row>
      <xdr:rowOff>0</xdr:rowOff>
    </xdr:from>
    <xdr:to>
      <xdr:col>1</xdr:col>
      <xdr:colOff>2895600</xdr:colOff>
      <xdr:row>82</xdr:row>
      <xdr:rowOff>152400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2895600</xdr:colOff>
      <xdr:row>113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762125" y="25974675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695325</xdr:colOff>
      <xdr:row>22</xdr:row>
      <xdr:rowOff>0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695325</xdr:colOff>
      <xdr:row>22</xdr:row>
      <xdr:rowOff>0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695325</xdr:colOff>
      <xdr:row>22</xdr:row>
      <xdr:rowOff>0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</xdr:row>
      <xdr:rowOff>0</xdr:rowOff>
    </xdr:from>
    <xdr:to>
      <xdr:col>1</xdr:col>
      <xdr:colOff>57150</xdr:colOff>
      <xdr:row>12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</xdr:row>
      <xdr:rowOff>0</xdr:rowOff>
    </xdr:from>
    <xdr:to>
      <xdr:col>1</xdr:col>
      <xdr:colOff>76200</xdr:colOff>
      <xdr:row>12</xdr:row>
      <xdr:rowOff>0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</xdr:row>
      <xdr:rowOff>0</xdr:rowOff>
    </xdr:from>
    <xdr:to>
      <xdr:col>1</xdr:col>
      <xdr:colOff>57150</xdr:colOff>
      <xdr:row>12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</xdr:row>
      <xdr:rowOff>0</xdr:rowOff>
    </xdr:from>
    <xdr:to>
      <xdr:col>1</xdr:col>
      <xdr:colOff>76200</xdr:colOff>
      <xdr:row>12</xdr:row>
      <xdr:rowOff>0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</xdr:row>
      <xdr:rowOff>0</xdr:rowOff>
    </xdr:from>
    <xdr:to>
      <xdr:col>1</xdr:col>
      <xdr:colOff>57150</xdr:colOff>
      <xdr:row>12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39</xdr:row>
      <xdr:rowOff>0</xdr:rowOff>
    </xdr:from>
    <xdr:to>
      <xdr:col>1</xdr:col>
      <xdr:colOff>66675</xdr:colOff>
      <xdr:row>40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39</xdr:row>
      <xdr:rowOff>0</xdr:rowOff>
    </xdr:from>
    <xdr:to>
      <xdr:col>1</xdr:col>
      <xdr:colOff>76200</xdr:colOff>
      <xdr:row>40</xdr:row>
      <xdr:rowOff>0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13</xdr:row>
      <xdr:rowOff>190500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7324725" y="27432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695325</xdr:colOff>
      <xdr:row>39</xdr:row>
      <xdr:rowOff>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695325</xdr:colOff>
      <xdr:row>39</xdr:row>
      <xdr:rowOff>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42</xdr:row>
      <xdr:rowOff>0</xdr:rowOff>
    </xdr:from>
    <xdr:to>
      <xdr:col>1</xdr:col>
      <xdr:colOff>57150</xdr:colOff>
      <xdr:row>44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42</xdr:row>
      <xdr:rowOff>0</xdr:rowOff>
    </xdr:from>
    <xdr:to>
      <xdr:col>1</xdr:col>
      <xdr:colOff>76200</xdr:colOff>
      <xdr:row>44</xdr:row>
      <xdr:rowOff>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695325</xdr:colOff>
      <xdr:row>43</xdr:row>
      <xdr:rowOff>0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57150</xdr:colOff>
      <xdr:row>61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76200</xdr:colOff>
      <xdr:row>61</xdr:row>
      <xdr:rowOff>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57150</xdr:colOff>
      <xdr:row>61</xdr:row>
      <xdr:rowOff>9525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76200</xdr:colOff>
      <xdr:row>61</xdr:row>
      <xdr:rowOff>9525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41</xdr:row>
      <xdr:rowOff>0</xdr:rowOff>
    </xdr:from>
    <xdr:to>
      <xdr:col>1</xdr:col>
      <xdr:colOff>1590675</xdr:colOff>
      <xdr:row>43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4381500" y="7143750"/>
          <a:ext cx="1533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18</xdr:row>
      <xdr:rowOff>0</xdr:rowOff>
    </xdr:from>
    <xdr:to>
      <xdr:col>1</xdr:col>
      <xdr:colOff>1590675</xdr:colOff>
      <xdr:row>18</xdr:row>
      <xdr:rowOff>104775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857875" y="3143250"/>
          <a:ext cx="57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57150</xdr:colOff>
      <xdr:row>75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74</xdr:row>
      <xdr:rowOff>0</xdr:rowOff>
    </xdr:from>
    <xdr:to>
      <xdr:col>1</xdr:col>
      <xdr:colOff>76200</xdr:colOff>
      <xdr:row>75</xdr:row>
      <xdr:rowOff>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695325</xdr:colOff>
      <xdr:row>74</xdr:row>
      <xdr:rowOff>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91</xdr:row>
      <xdr:rowOff>0</xdr:rowOff>
    </xdr:from>
    <xdr:to>
      <xdr:col>1</xdr:col>
      <xdr:colOff>57150</xdr:colOff>
      <xdr:row>92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91</xdr:row>
      <xdr:rowOff>0</xdr:rowOff>
    </xdr:from>
    <xdr:to>
      <xdr:col>1</xdr:col>
      <xdr:colOff>76200</xdr:colOff>
      <xdr:row>92</xdr:row>
      <xdr:rowOff>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695325</xdr:colOff>
      <xdr:row>91</xdr:row>
      <xdr:rowOff>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276225</xdr:colOff>
      <xdr:row>118</xdr:row>
      <xdr:rowOff>114300</xdr:rowOff>
    </xdr:from>
    <xdr:to>
      <xdr:col>0</xdr:col>
      <xdr:colOff>333375</xdr:colOff>
      <xdr:row>119</xdr:row>
      <xdr:rowOff>114300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276225" y="23526750"/>
          <a:ext cx="57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7324725" y="25431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695325</xdr:colOff>
      <xdr:row>25</xdr:row>
      <xdr:rowOff>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7324725" y="45434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45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45</xdr:row>
      <xdr:rowOff>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695325</xdr:colOff>
      <xdr:row>83</xdr:row>
      <xdr:rowOff>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7324725" y="22745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42</xdr:row>
      <xdr:rowOff>0</xdr:rowOff>
    </xdr:from>
    <xdr:to>
      <xdr:col>1</xdr:col>
      <xdr:colOff>57150</xdr:colOff>
      <xdr:row>44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42</xdr:row>
      <xdr:rowOff>0</xdr:rowOff>
    </xdr:from>
    <xdr:to>
      <xdr:col>1</xdr:col>
      <xdr:colOff>76200</xdr:colOff>
      <xdr:row>44</xdr:row>
      <xdr:rowOff>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695325</xdr:colOff>
      <xdr:row>43</xdr:row>
      <xdr:rowOff>0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57150</xdr:colOff>
      <xdr:row>75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74</xdr:row>
      <xdr:rowOff>0</xdr:rowOff>
    </xdr:from>
    <xdr:to>
      <xdr:col>1</xdr:col>
      <xdr:colOff>76200</xdr:colOff>
      <xdr:row>75</xdr:row>
      <xdr:rowOff>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695325</xdr:colOff>
      <xdr:row>74</xdr:row>
      <xdr:rowOff>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57150</xdr:colOff>
      <xdr:row>75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74</xdr:row>
      <xdr:rowOff>0</xdr:rowOff>
    </xdr:from>
    <xdr:to>
      <xdr:col>1</xdr:col>
      <xdr:colOff>76200</xdr:colOff>
      <xdr:row>75</xdr:row>
      <xdr:rowOff>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695325</xdr:colOff>
      <xdr:row>74</xdr:row>
      <xdr:rowOff>0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91</xdr:row>
      <xdr:rowOff>0</xdr:rowOff>
    </xdr:from>
    <xdr:to>
      <xdr:col>1</xdr:col>
      <xdr:colOff>57150</xdr:colOff>
      <xdr:row>92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91</xdr:row>
      <xdr:rowOff>0</xdr:rowOff>
    </xdr:from>
    <xdr:to>
      <xdr:col>1</xdr:col>
      <xdr:colOff>76200</xdr:colOff>
      <xdr:row>92</xdr:row>
      <xdr:rowOff>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695325</xdr:colOff>
      <xdr:row>91</xdr:row>
      <xdr:rowOff>0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91</xdr:row>
      <xdr:rowOff>0</xdr:rowOff>
    </xdr:from>
    <xdr:to>
      <xdr:col>1</xdr:col>
      <xdr:colOff>57150</xdr:colOff>
      <xdr:row>92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91</xdr:row>
      <xdr:rowOff>0</xdr:rowOff>
    </xdr:from>
    <xdr:to>
      <xdr:col>1</xdr:col>
      <xdr:colOff>76200</xdr:colOff>
      <xdr:row>92</xdr:row>
      <xdr:rowOff>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695325</xdr:colOff>
      <xdr:row>91</xdr:row>
      <xdr:rowOff>0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91</xdr:row>
      <xdr:rowOff>0</xdr:rowOff>
    </xdr:from>
    <xdr:to>
      <xdr:col>1</xdr:col>
      <xdr:colOff>57150</xdr:colOff>
      <xdr:row>92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91</xdr:row>
      <xdr:rowOff>0</xdr:rowOff>
    </xdr:from>
    <xdr:to>
      <xdr:col>1</xdr:col>
      <xdr:colOff>76200</xdr:colOff>
      <xdr:row>92</xdr:row>
      <xdr:rowOff>0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695325</xdr:colOff>
      <xdr:row>91</xdr:row>
      <xdr:rowOff>0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111</xdr:row>
      <xdr:rowOff>0</xdr:rowOff>
    </xdr:from>
    <xdr:to>
      <xdr:col>1</xdr:col>
      <xdr:colOff>76200</xdr:colOff>
      <xdr:row>112</xdr:row>
      <xdr:rowOff>0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111</xdr:row>
      <xdr:rowOff>0</xdr:rowOff>
    </xdr:from>
    <xdr:to>
      <xdr:col>1</xdr:col>
      <xdr:colOff>76200</xdr:colOff>
      <xdr:row>112</xdr:row>
      <xdr:rowOff>0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111</xdr:row>
      <xdr:rowOff>0</xdr:rowOff>
    </xdr:from>
    <xdr:to>
      <xdr:col>1</xdr:col>
      <xdr:colOff>76200</xdr:colOff>
      <xdr:row>112</xdr:row>
      <xdr:rowOff>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57150</xdr:colOff>
      <xdr:row>112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695325</xdr:colOff>
      <xdr:row>111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12</xdr:row>
      <xdr:rowOff>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3181350</xdr:colOff>
      <xdr:row>11</xdr:row>
      <xdr:rowOff>0</xdr:rowOff>
    </xdr:from>
    <xdr:to>
      <xdr:col>2</xdr:col>
      <xdr:colOff>266700</xdr:colOff>
      <xdr:row>12</xdr:row>
      <xdr:rowOff>0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3533775" y="3600450"/>
          <a:ext cx="695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695325</xdr:colOff>
      <xdr:row>28</xdr:row>
      <xdr:rowOff>0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12</xdr:row>
      <xdr:rowOff>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695325</xdr:colOff>
      <xdr:row>29</xdr:row>
      <xdr:rowOff>19050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7324725" y="4943475"/>
          <a:ext cx="6953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19050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695325</xdr:colOff>
      <xdr:row>29</xdr:row>
      <xdr:rowOff>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7324725" y="49434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68</xdr:row>
      <xdr:rowOff>0</xdr:rowOff>
    </xdr:from>
    <xdr:to>
      <xdr:col>1</xdr:col>
      <xdr:colOff>57150</xdr:colOff>
      <xdr:row>69</xdr:row>
      <xdr:rowOff>0</xdr:rowOff>
    </xdr:to>
    <xdr:sp macro="" textlink="">
      <xdr:nvSpPr>
        <xdr:cNvPr id="1470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68</xdr:row>
      <xdr:rowOff>0</xdr:rowOff>
    </xdr:from>
    <xdr:to>
      <xdr:col>1</xdr:col>
      <xdr:colOff>76200</xdr:colOff>
      <xdr:row>69</xdr:row>
      <xdr:rowOff>0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190500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1474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1475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1479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2152649</xdr:colOff>
      <xdr:row>76</xdr:row>
      <xdr:rowOff>0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352425" y="15563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2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3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4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5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745191</xdr:colOff>
      <xdr:row>75</xdr:row>
      <xdr:rowOff>133350</xdr:rowOff>
    </xdr:to>
    <xdr:sp macro="" textlink="">
      <xdr:nvSpPr>
        <xdr:cNvPr id="1487" name="Text Box 3"/>
        <xdr:cNvSpPr txBox="1">
          <a:spLocks noChangeArrowheads="1"/>
        </xdr:cNvSpPr>
      </xdr:nvSpPr>
      <xdr:spPr bwMode="auto">
        <a:xfrm>
          <a:off x="352425" y="15563850"/>
          <a:ext cx="74519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88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49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2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8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1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866775</xdr:colOff>
      <xdr:row>75</xdr:row>
      <xdr:rowOff>133350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4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16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3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75</xdr:row>
      <xdr:rowOff>0</xdr:rowOff>
    </xdr:from>
    <xdr:to>
      <xdr:col>1</xdr:col>
      <xdr:colOff>2895600</xdr:colOff>
      <xdr:row>76</xdr:row>
      <xdr:rowOff>0</xdr:rowOff>
    </xdr:to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76</xdr:row>
      <xdr:rowOff>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2152649</xdr:colOff>
      <xdr:row>40</xdr:row>
      <xdr:rowOff>161925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152400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2152649</xdr:colOff>
      <xdr:row>40</xdr:row>
      <xdr:rowOff>161925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152400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2152649</xdr:colOff>
      <xdr:row>40</xdr:row>
      <xdr:rowOff>161925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2124074</xdr:colOff>
      <xdr:row>40</xdr:row>
      <xdr:rowOff>161925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2152649</xdr:colOff>
      <xdr:row>40</xdr:row>
      <xdr:rowOff>161925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39</xdr:row>
      <xdr:rowOff>28575</xdr:rowOff>
    </xdr:from>
    <xdr:to>
      <xdr:col>1</xdr:col>
      <xdr:colOff>2133599</xdr:colOff>
      <xdr:row>40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4429125" y="93059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34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36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42</xdr:row>
      <xdr:rowOff>0</xdr:rowOff>
    </xdr:from>
    <xdr:to>
      <xdr:col>3</xdr:col>
      <xdr:colOff>57150</xdr:colOff>
      <xdr:row>44</xdr:row>
      <xdr:rowOff>0</xdr:rowOff>
    </xdr:to>
    <xdr:sp macro="" textlink="">
      <xdr:nvSpPr>
        <xdr:cNvPr id="1537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42</xdr:row>
      <xdr:rowOff>0</xdr:rowOff>
    </xdr:from>
    <xdr:to>
      <xdr:col>3</xdr:col>
      <xdr:colOff>76200</xdr:colOff>
      <xdr:row>44</xdr:row>
      <xdr:rowOff>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42</xdr:row>
      <xdr:rowOff>0</xdr:rowOff>
    </xdr:from>
    <xdr:to>
      <xdr:col>3</xdr:col>
      <xdr:colOff>57150</xdr:colOff>
      <xdr:row>44</xdr:row>
      <xdr:rowOff>0</xdr:rowOff>
    </xdr:to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42</xdr:row>
      <xdr:rowOff>0</xdr:rowOff>
    </xdr:from>
    <xdr:to>
      <xdr:col>3</xdr:col>
      <xdr:colOff>76200</xdr:colOff>
      <xdr:row>44</xdr:row>
      <xdr:rowOff>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54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1556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42</xdr:row>
      <xdr:rowOff>0</xdr:rowOff>
    </xdr:from>
    <xdr:to>
      <xdr:col>1</xdr:col>
      <xdr:colOff>57150</xdr:colOff>
      <xdr:row>44</xdr:row>
      <xdr:rowOff>0</xdr:rowOff>
    </xdr:to>
    <xdr:sp macro="" textlink="">
      <xdr:nvSpPr>
        <xdr:cNvPr id="1557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42</xdr:row>
      <xdr:rowOff>0</xdr:rowOff>
    </xdr:from>
    <xdr:to>
      <xdr:col>1</xdr:col>
      <xdr:colOff>76200</xdr:colOff>
      <xdr:row>44</xdr:row>
      <xdr:rowOff>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42</xdr:row>
      <xdr:rowOff>0</xdr:rowOff>
    </xdr:from>
    <xdr:to>
      <xdr:col>1</xdr:col>
      <xdr:colOff>57150</xdr:colOff>
      <xdr:row>44</xdr:row>
      <xdr:rowOff>0</xdr:rowOff>
    </xdr:to>
    <xdr:sp macro="" textlink="">
      <xdr:nvSpPr>
        <xdr:cNvPr id="1559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42</xdr:row>
      <xdr:rowOff>0</xdr:rowOff>
    </xdr:from>
    <xdr:to>
      <xdr:col>1</xdr:col>
      <xdr:colOff>76200</xdr:colOff>
      <xdr:row>44</xdr:row>
      <xdr:rowOff>0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56</xdr:row>
      <xdr:rowOff>0</xdr:rowOff>
    </xdr:from>
    <xdr:to>
      <xdr:col>1</xdr:col>
      <xdr:colOff>847725</xdr:colOff>
      <xdr:row>57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425" y="1466850"/>
          <a:ext cx="800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51</xdr:row>
      <xdr:rowOff>0</xdr:rowOff>
    </xdr:from>
    <xdr:to>
      <xdr:col>1</xdr:col>
      <xdr:colOff>2171699</xdr:colOff>
      <xdr:row>52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62125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2171699</xdr:colOff>
      <xdr:row>73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1</xdr:col>
      <xdr:colOff>2181224</xdr:colOff>
      <xdr:row>73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2171699</xdr:colOff>
      <xdr:row>73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1</xdr:col>
      <xdr:colOff>2181224</xdr:colOff>
      <xdr:row>73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590675" y="2419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2171699</xdr:colOff>
      <xdr:row>73</xdr:row>
      <xdr:rowOff>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2425" y="2419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590675" y="3181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2171699</xdr:colOff>
      <xdr:row>73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1</xdr:col>
      <xdr:colOff>2181224</xdr:colOff>
      <xdr:row>73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771650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2171699</xdr:colOff>
      <xdr:row>73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152400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764241</xdr:colOff>
      <xdr:row>73</xdr:row>
      <xdr:rowOff>161925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2425" y="3181350"/>
          <a:ext cx="76424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1</xdr:col>
      <xdr:colOff>2181224</xdr:colOff>
      <xdr:row>73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771650" y="527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590675" y="2609850"/>
          <a:ext cx="2152649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2171699</xdr:colOff>
      <xdr:row>73</xdr:row>
      <xdr:rowOff>19051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1762125" y="546735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2171699</xdr:colOff>
      <xdr:row>72</xdr:row>
      <xdr:rowOff>190499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762125" y="5400675"/>
          <a:ext cx="2152649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19051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751355</xdr:colOff>
      <xdr:row>13</xdr:row>
      <xdr:rowOff>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751355</xdr:colOff>
      <xdr:row>13</xdr:row>
      <xdr:rowOff>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180976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180976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171451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180976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180976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180976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171451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180976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180976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180976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171451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72</xdr:row>
      <xdr:rowOff>0</xdr:rowOff>
    </xdr:from>
    <xdr:to>
      <xdr:col>1</xdr:col>
      <xdr:colOff>1885949</xdr:colOff>
      <xdr:row>73</xdr:row>
      <xdr:rowOff>180976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4763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19051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19051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19051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19051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19051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19051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28575</xdr:rowOff>
    </xdr:from>
    <xdr:to>
      <xdr:col>1</xdr:col>
      <xdr:colOff>730064</xdr:colOff>
      <xdr:row>70</xdr:row>
      <xdr:rowOff>171450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52425" y="2447925"/>
          <a:ext cx="73006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644339</xdr:colOff>
      <xdr:row>70</xdr:row>
      <xdr:rowOff>142875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52425" y="2419350"/>
          <a:ext cx="644339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52425" y="2419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72</xdr:row>
      <xdr:rowOff>0</xdr:rowOff>
    </xdr:from>
    <xdr:to>
      <xdr:col>1</xdr:col>
      <xdr:colOff>981075</xdr:colOff>
      <xdr:row>73</xdr:row>
      <xdr:rowOff>161925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20669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152400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152400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82364</xdr:colOff>
      <xdr:row>73</xdr:row>
      <xdr:rowOff>161925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152400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649941</xdr:colOff>
      <xdr:row>73</xdr:row>
      <xdr:rowOff>171451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52425" y="5467350"/>
          <a:ext cx="649941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82364</xdr:colOff>
      <xdr:row>73</xdr:row>
      <xdr:rowOff>161925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19051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19051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72</xdr:row>
      <xdr:rowOff>161925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72</xdr:row>
      <xdr:rowOff>161925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72</xdr:row>
      <xdr:rowOff>161925</xdr:rowOff>
    </xdr:to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72</xdr:row>
      <xdr:rowOff>161925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72</xdr:row>
      <xdr:rowOff>161925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72</xdr:row>
      <xdr:rowOff>161925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72</xdr:row>
      <xdr:rowOff>0</xdr:rowOff>
    </xdr:from>
    <xdr:to>
      <xdr:col>1</xdr:col>
      <xdr:colOff>914400</xdr:colOff>
      <xdr:row>73</xdr:row>
      <xdr:rowOff>152400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66700" y="16240125"/>
          <a:ext cx="1181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381000</xdr:colOff>
      <xdr:row>72</xdr:row>
      <xdr:rowOff>0</xdr:rowOff>
    </xdr:from>
    <xdr:to>
      <xdr:col>1</xdr:col>
      <xdr:colOff>1028700</xdr:colOff>
      <xdr:row>73</xdr:row>
      <xdr:rowOff>161925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16173450"/>
          <a:ext cx="1181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72</xdr:row>
      <xdr:rowOff>0</xdr:rowOff>
    </xdr:from>
    <xdr:to>
      <xdr:col>1</xdr:col>
      <xdr:colOff>981075</xdr:colOff>
      <xdr:row>73</xdr:row>
      <xdr:rowOff>161926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72</xdr:row>
      <xdr:rowOff>0</xdr:rowOff>
    </xdr:from>
    <xdr:to>
      <xdr:col>1</xdr:col>
      <xdr:colOff>981075</xdr:colOff>
      <xdr:row>73</xdr:row>
      <xdr:rowOff>161926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72</xdr:row>
      <xdr:rowOff>0</xdr:rowOff>
    </xdr:from>
    <xdr:to>
      <xdr:col>1</xdr:col>
      <xdr:colOff>981075</xdr:colOff>
      <xdr:row>73</xdr:row>
      <xdr:rowOff>161925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72</xdr:row>
      <xdr:rowOff>0</xdr:rowOff>
    </xdr:from>
    <xdr:to>
      <xdr:col>1</xdr:col>
      <xdr:colOff>981075</xdr:colOff>
      <xdr:row>73</xdr:row>
      <xdr:rowOff>161925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71</xdr:row>
      <xdr:rowOff>47625</xdr:rowOff>
    </xdr:from>
    <xdr:to>
      <xdr:col>1</xdr:col>
      <xdr:colOff>1905000</xdr:colOff>
      <xdr:row>73</xdr:row>
      <xdr:rowOff>38101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257300" y="15535275"/>
          <a:ext cx="1181100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72</xdr:row>
      <xdr:rowOff>0</xdr:rowOff>
    </xdr:from>
    <xdr:to>
      <xdr:col>1</xdr:col>
      <xdr:colOff>933450</xdr:colOff>
      <xdr:row>73</xdr:row>
      <xdr:rowOff>152401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85750" y="4286250"/>
          <a:ext cx="73342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72</xdr:row>
      <xdr:rowOff>0</xdr:rowOff>
    </xdr:from>
    <xdr:to>
      <xdr:col>1</xdr:col>
      <xdr:colOff>981075</xdr:colOff>
      <xdr:row>73</xdr:row>
      <xdr:rowOff>161926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4352925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72</xdr:row>
      <xdr:rowOff>0</xdr:rowOff>
    </xdr:from>
    <xdr:to>
      <xdr:col>1</xdr:col>
      <xdr:colOff>933450</xdr:colOff>
      <xdr:row>73</xdr:row>
      <xdr:rowOff>152399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85750" y="5238750"/>
          <a:ext cx="73342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72</xdr:row>
      <xdr:rowOff>0</xdr:rowOff>
    </xdr:from>
    <xdr:to>
      <xdr:col>1</xdr:col>
      <xdr:colOff>981075</xdr:colOff>
      <xdr:row>73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30542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2171699</xdr:colOff>
      <xdr:row>37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1762125" y="9220200"/>
          <a:ext cx="2162174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2181224</xdr:colOff>
      <xdr:row>37</xdr:row>
      <xdr:rowOff>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771650" y="92202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152400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590675" y="90297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1228725</xdr:colOff>
      <xdr:row>72</xdr:row>
      <xdr:rowOff>0</xdr:rowOff>
    </xdr:from>
    <xdr:to>
      <xdr:col>1</xdr:col>
      <xdr:colOff>1990724</xdr:colOff>
      <xdr:row>73</xdr:row>
      <xdr:rowOff>142875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581150" y="9029700"/>
          <a:ext cx="212407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72</xdr:row>
      <xdr:rowOff>0</xdr:rowOff>
    </xdr:from>
    <xdr:to>
      <xdr:col>1</xdr:col>
      <xdr:colOff>981075</xdr:colOff>
      <xdr:row>73</xdr:row>
      <xdr:rowOff>161925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72</xdr:row>
      <xdr:rowOff>0</xdr:rowOff>
    </xdr:from>
    <xdr:to>
      <xdr:col>1</xdr:col>
      <xdr:colOff>981075</xdr:colOff>
      <xdr:row>73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751355</xdr:colOff>
      <xdr:row>9</xdr:row>
      <xdr:rowOff>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52425" y="18307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8</xdr:row>
      <xdr:rowOff>66675</xdr:rowOff>
    </xdr:from>
    <xdr:to>
      <xdr:col>1</xdr:col>
      <xdr:colOff>713255</xdr:colOff>
      <xdr:row>9</xdr:row>
      <xdr:rowOff>66675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114300</xdr:rowOff>
    </xdr:from>
    <xdr:to>
      <xdr:col>2</xdr:col>
      <xdr:colOff>751355</xdr:colOff>
      <xdr:row>8</xdr:row>
      <xdr:rowOff>114300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5924550" y="150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25</xdr:row>
      <xdr:rowOff>0</xdr:rowOff>
    </xdr:from>
    <xdr:to>
      <xdr:col>1</xdr:col>
      <xdr:colOff>2171699</xdr:colOff>
      <xdr:row>26</xdr:row>
      <xdr:rowOff>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1762125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25</xdr:row>
      <xdr:rowOff>0</xdr:rowOff>
    </xdr:from>
    <xdr:to>
      <xdr:col>1</xdr:col>
      <xdr:colOff>2181224</xdr:colOff>
      <xdr:row>26</xdr:row>
      <xdr:rowOff>0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771650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152400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152400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152400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52425" y="27393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152400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152400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152400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161925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72</xdr:row>
      <xdr:rowOff>0</xdr:rowOff>
    </xdr:from>
    <xdr:to>
      <xdr:col>1</xdr:col>
      <xdr:colOff>1019174</xdr:colOff>
      <xdr:row>73</xdr:row>
      <xdr:rowOff>152400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819150" y="2727007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762000</xdr:colOff>
      <xdr:row>73</xdr:row>
      <xdr:rowOff>142875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52425" y="27317700"/>
          <a:ext cx="21145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751355</xdr:colOff>
      <xdr:row>73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4381500" y="3259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217955</xdr:colOff>
      <xdr:row>73</xdr:row>
      <xdr:rowOff>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2619375" y="32727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2333625</xdr:colOff>
      <xdr:row>38</xdr:row>
      <xdr:rowOff>0</xdr:rowOff>
    </xdr:from>
    <xdr:to>
      <xdr:col>1</xdr:col>
      <xdr:colOff>2743200</xdr:colOff>
      <xdr:row>38</xdr:row>
      <xdr:rowOff>142875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2867025" y="8000999"/>
          <a:ext cx="4095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76200</xdr:rowOff>
    </xdr:from>
    <xdr:to>
      <xdr:col>2</xdr:col>
      <xdr:colOff>751355</xdr:colOff>
      <xdr:row>10</xdr:row>
      <xdr:rowOff>76200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6067425" y="184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114300</xdr:rowOff>
    </xdr:from>
    <xdr:to>
      <xdr:col>2</xdr:col>
      <xdr:colOff>751355</xdr:colOff>
      <xdr:row>9</xdr:row>
      <xdr:rowOff>114300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5981700" y="169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104775</xdr:rowOff>
    </xdr:from>
    <xdr:to>
      <xdr:col>2</xdr:col>
      <xdr:colOff>163045</xdr:colOff>
      <xdr:row>10</xdr:row>
      <xdr:rowOff>28575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 flipH="1">
          <a:off x="6009155" y="1876425"/>
          <a:ext cx="16304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754716</xdr:colOff>
      <xdr:row>35</xdr:row>
      <xdr:rowOff>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52425" y="37623750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533400" y="32089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76200</xdr:rowOff>
    </xdr:from>
    <xdr:to>
      <xdr:col>2</xdr:col>
      <xdr:colOff>513230</xdr:colOff>
      <xdr:row>8</xdr:row>
      <xdr:rowOff>9525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4991100" y="1466850"/>
          <a:ext cx="51323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GT"/>
        </a:p>
      </xdr:txBody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352425" y="43662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52425" y="436149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72</xdr:row>
      <xdr:rowOff>180974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52425" y="42557700"/>
          <a:ext cx="751355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519874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523875</xdr:colOff>
      <xdr:row>72</xdr:row>
      <xdr:rowOff>0</xdr:rowOff>
    </xdr:from>
    <xdr:to>
      <xdr:col>1</xdr:col>
      <xdr:colOff>741830</xdr:colOff>
      <xdr:row>73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23875" y="30337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533400" y="3396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754716</xdr:colOff>
      <xdr:row>73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76761975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2590800</xdr:colOff>
      <xdr:row>58</xdr:row>
      <xdr:rowOff>123825</xdr:rowOff>
    </xdr:from>
    <xdr:to>
      <xdr:col>2</xdr:col>
      <xdr:colOff>466725</xdr:colOff>
      <xdr:row>58</xdr:row>
      <xdr:rowOff>171450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3124200" y="12563475"/>
          <a:ext cx="866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161925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590675" y="27432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61</xdr:row>
      <xdr:rowOff>0</xdr:rowOff>
    </xdr:from>
    <xdr:to>
      <xdr:col>1</xdr:col>
      <xdr:colOff>914400</xdr:colOff>
      <xdr:row>62</xdr:row>
      <xdr:rowOff>161925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905000" y="4143375"/>
          <a:ext cx="876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72</xdr:row>
      <xdr:rowOff>0</xdr:rowOff>
    </xdr:from>
    <xdr:to>
      <xdr:col>1</xdr:col>
      <xdr:colOff>57150</xdr:colOff>
      <xdr:row>73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914400" y="5343525"/>
          <a:ext cx="1009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72</xdr:row>
      <xdr:rowOff>0</xdr:rowOff>
    </xdr:from>
    <xdr:to>
      <xdr:col>1</xdr:col>
      <xdr:colOff>771525</xdr:colOff>
      <xdr:row>73</xdr:row>
      <xdr:rowOff>0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72</xdr:row>
      <xdr:rowOff>0</xdr:rowOff>
    </xdr:from>
    <xdr:to>
      <xdr:col>1</xdr:col>
      <xdr:colOff>771525</xdr:colOff>
      <xdr:row>73</xdr:row>
      <xdr:rowOff>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72</xdr:row>
      <xdr:rowOff>0</xdr:rowOff>
    </xdr:from>
    <xdr:to>
      <xdr:col>1</xdr:col>
      <xdr:colOff>771525</xdr:colOff>
      <xdr:row>73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57</xdr:row>
      <xdr:rowOff>0</xdr:rowOff>
    </xdr:from>
    <xdr:to>
      <xdr:col>1</xdr:col>
      <xdr:colOff>762000</xdr:colOff>
      <xdr:row>58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1762125" y="2143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72</xdr:row>
      <xdr:rowOff>0</xdr:rowOff>
    </xdr:from>
    <xdr:to>
      <xdr:col>1</xdr:col>
      <xdr:colOff>114300</xdr:colOff>
      <xdr:row>73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1028700" y="4943475"/>
          <a:ext cx="952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72</xdr:row>
      <xdr:rowOff>0</xdr:rowOff>
    </xdr:from>
    <xdr:to>
      <xdr:col>1</xdr:col>
      <xdr:colOff>771525</xdr:colOff>
      <xdr:row>73</xdr:row>
      <xdr:rowOff>0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657225</xdr:colOff>
      <xdr:row>57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1762125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666750</xdr:colOff>
      <xdr:row>57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771650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342900</xdr:colOff>
      <xdr:row>72</xdr:row>
      <xdr:rowOff>0</xdr:rowOff>
    </xdr:from>
    <xdr:to>
      <xdr:col>1</xdr:col>
      <xdr:colOff>762000</xdr:colOff>
      <xdr:row>72</xdr:row>
      <xdr:rowOff>47625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09800" y="2743200"/>
          <a:ext cx="4191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866900" y="276225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133350</xdr:rowOff>
    </xdr:from>
    <xdr:to>
      <xdr:col>1</xdr:col>
      <xdr:colOff>762000</xdr:colOff>
      <xdr:row>65</xdr:row>
      <xdr:rowOff>133350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1866900" y="48768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485775</xdr:colOff>
      <xdr:row>73</xdr:row>
      <xdr:rowOff>161925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590675" y="534352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485775</xdr:colOff>
      <xdr:row>56</xdr:row>
      <xdr:rowOff>161925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590675" y="17430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72</xdr:row>
      <xdr:rowOff>0</xdr:rowOff>
    </xdr:from>
    <xdr:to>
      <xdr:col>1</xdr:col>
      <xdr:colOff>1162050</xdr:colOff>
      <xdr:row>73</xdr:row>
      <xdr:rowOff>38100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2171700" y="1194435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62</xdr:row>
      <xdr:rowOff>133350</xdr:rowOff>
    </xdr:from>
    <xdr:to>
      <xdr:col>1</xdr:col>
      <xdr:colOff>1028700</xdr:colOff>
      <xdr:row>64</xdr:row>
      <xdr:rowOff>95250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47875" y="4476750"/>
          <a:ext cx="847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72</xdr:row>
      <xdr:rowOff>0</xdr:rowOff>
    </xdr:from>
    <xdr:to>
      <xdr:col>1</xdr:col>
      <xdr:colOff>771525</xdr:colOff>
      <xdr:row>73</xdr:row>
      <xdr:rowOff>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72</xdr:row>
      <xdr:rowOff>0</xdr:rowOff>
    </xdr:from>
    <xdr:to>
      <xdr:col>1</xdr:col>
      <xdr:colOff>771525</xdr:colOff>
      <xdr:row>73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72</xdr:row>
      <xdr:rowOff>0</xdr:rowOff>
    </xdr:from>
    <xdr:to>
      <xdr:col>1</xdr:col>
      <xdr:colOff>771525</xdr:colOff>
      <xdr:row>73</xdr:row>
      <xdr:rowOff>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50</xdr:row>
      <xdr:rowOff>0</xdr:rowOff>
    </xdr:from>
    <xdr:to>
      <xdr:col>1</xdr:col>
      <xdr:colOff>876300</xdr:colOff>
      <xdr:row>51</xdr:row>
      <xdr:rowOff>152400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87642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171450</xdr:rowOff>
    </xdr:from>
    <xdr:to>
      <xdr:col>1</xdr:col>
      <xdr:colOff>9525</xdr:colOff>
      <xdr:row>56</xdr:row>
      <xdr:rowOff>161925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1085850" y="1914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1085850" y="194310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171450</xdr:rowOff>
    </xdr:from>
    <xdr:to>
      <xdr:col>1</xdr:col>
      <xdr:colOff>9525</xdr:colOff>
      <xdr:row>57</xdr:row>
      <xdr:rowOff>161925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1085850" y="2114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57</xdr:row>
      <xdr:rowOff>171450</xdr:rowOff>
    </xdr:from>
    <xdr:to>
      <xdr:col>1</xdr:col>
      <xdr:colOff>9525</xdr:colOff>
      <xdr:row>58</xdr:row>
      <xdr:rowOff>161925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1085850" y="23145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2733675</xdr:colOff>
      <xdr:row>53</xdr:row>
      <xdr:rowOff>38100</xdr:rowOff>
    </xdr:from>
    <xdr:to>
      <xdr:col>1</xdr:col>
      <xdr:colOff>2743200</xdr:colOff>
      <xdr:row>54</xdr:row>
      <xdr:rowOff>38100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267075" y="117157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60</xdr:row>
      <xdr:rowOff>161925</xdr:rowOff>
    </xdr:from>
    <xdr:to>
      <xdr:col>2</xdr:col>
      <xdr:colOff>9525</xdr:colOff>
      <xdr:row>61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248400" y="116490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61</xdr:row>
      <xdr:rowOff>0</xdr:rowOff>
    </xdr:from>
    <xdr:to>
      <xdr:col>1</xdr:col>
      <xdr:colOff>9525</xdr:colOff>
      <xdr:row>62</xdr:row>
      <xdr:rowOff>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1085850" y="2943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73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73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72</xdr:row>
      <xdr:rowOff>180975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1085850" y="55149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73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1085850" y="5543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657225</xdr:colOff>
      <xdr:row>73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1762125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72</xdr:row>
      <xdr:rowOff>0</xdr:rowOff>
    </xdr:from>
    <xdr:to>
      <xdr:col>1</xdr:col>
      <xdr:colOff>666750</xdr:colOff>
      <xdr:row>73</xdr:row>
      <xdr:rowOff>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771650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67</xdr:row>
      <xdr:rowOff>0</xdr:rowOff>
    </xdr:from>
    <xdr:to>
      <xdr:col>1</xdr:col>
      <xdr:colOff>885825</xdr:colOff>
      <xdr:row>68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1895475" y="57435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73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1085850" y="153447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72</xdr:row>
      <xdr:rowOff>180975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723900</xdr:colOff>
      <xdr:row>72</xdr:row>
      <xdr:rowOff>0</xdr:rowOff>
    </xdr:from>
    <xdr:to>
      <xdr:col>1</xdr:col>
      <xdr:colOff>114300</xdr:colOff>
      <xdr:row>72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1076325" y="15382875"/>
          <a:ext cx="904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63</xdr:row>
      <xdr:rowOff>0</xdr:rowOff>
    </xdr:from>
    <xdr:to>
      <xdr:col>1</xdr:col>
      <xdr:colOff>885825</xdr:colOff>
      <xdr:row>64</xdr:row>
      <xdr:rowOff>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1895475" y="454342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5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72</xdr:row>
      <xdr:rowOff>0</xdr:rowOff>
    </xdr:from>
    <xdr:to>
      <xdr:col>1</xdr:col>
      <xdr:colOff>885825</xdr:colOff>
      <xdr:row>73</xdr:row>
      <xdr:rowOff>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51</xdr:row>
      <xdr:rowOff>0</xdr:rowOff>
    </xdr:from>
    <xdr:to>
      <xdr:col>1</xdr:col>
      <xdr:colOff>885825</xdr:colOff>
      <xdr:row>52</xdr:row>
      <xdr:rowOff>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1895475" y="19431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814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762000</xdr:colOff>
      <xdr:row>51</xdr:row>
      <xdr:rowOff>0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533400" y="11487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61</xdr:row>
      <xdr:rowOff>0</xdr:rowOff>
    </xdr:from>
    <xdr:to>
      <xdr:col>1</xdr:col>
      <xdr:colOff>885825</xdr:colOff>
      <xdr:row>62</xdr:row>
      <xdr:rowOff>0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1895475" y="41433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66</xdr:row>
      <xdr:rowOff>0</xdr:rowOff>
    </xdr:from>
    <xdr:to>
      <xdr:col>1</xdr:col>
      <xdr:colOff>885825</xdr:colOff>
      <xdr:row>67</xdr:row>
      <xdr:rowOff>0</xdr:rowOff>
    </xdr:to>
    <xdr:sp macro="" textlink="">
      <xdr:nvSpPr>
        <xdr:cNvPr id="852" name="Text Box 3"/>
        <xdr:cNvSpPr txBox="1">
          <a:spLocks noChangeArrowheads="1"/>
        </xdr:cNvSpPr>
      </xdr:nvSpPr>
      <xdr:spPr bwMode="auto">
        <a:xfrm>
          <a:off x="1895475" y="51435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6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72</xdr:row>
      <xdr:rowOff>0</xdr:rowOff>
    </xdr:from>
    <xdr:to>
      <xdr:col>1</xdr:col>
      <xdr:colOff>885825</xdr:colOff>
      <xdr:row>73</xdr:row>
      <xdr:rowOff>38100</xdr:rowOff>
    </xdr:to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1895475" y="1520190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7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72</xdr:row>
      <xdr:rowOff>0</xdr:rowOff>
    </xdr:from>
    <xdr:to>
      <xdr:col>1</xdr:col>
      <xdr:colOff>885825</xdr:colOff>
      <xdr:row>73</xdr:row>
      <xdr:rowOff>0</xdr:rowOff>
    </xdr:to>
    <xdr:sp macro="" textlink="">
      <xdr:nvSpPr>
        <xdr:cNvPr id="878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1762125" y="151447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72</xdr:row>
      <xdr:rowOff>0</xdr:rowOff>
    </xdr:from>
    <xdr:to>
      <xdr:col>1</xdr:col>
      <xdr:colOff>885825</xdr:colOff>
      <xdr:row>73</xdr:row>
      <xdr:rowOff>38100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1895475" y="15801975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485775</xdr:colOff>
      <xdr:row>73</xdr:row>
      <xdr:rowOff>161925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590675" y="153447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72</xdr:row>
      <xdr:rowOff>180975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485775</xdr:colOff>
      <xdr:row>73</xdr:row>
      <xdr:rowOff>152400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485775</xdr:colOff>
      <xdr:row>73</xdr:row>
      <xdr:rowOff>152400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866900" y="1536382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72</xdr:row>
      <xdr:rowOff>180975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72</xdr:row>
      <xdr:rowOff>180975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485775</xdr:colOff>
      <xdr:row>73</xdr:row>
      <xdr:rowOff>161925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590675" y="1554480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72</xdr:row>
      <xdr:rowOff>0</xdr:rowOff>
    </xdr:from>
    <xdr:to>
      <xdr:col>1</xdr:col>
      <xdr:colOff>9525</xdr:colOff>
      <xdr:row>72</xdr:row>
      <xdr:rowOff>180975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6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228600</xdr:colOff>
      <xdr:row>73</xdr:row>
      <xdr:rowOff>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0" y="23679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64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0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92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1</xdr:col>
      <xdr:colOff>2971800</xdr:colOff>
      <xdr:row>55</xdr:row>
      <xdr:rowOff>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1</xdr:col>
      <xdr:colOff>2971800</xdr:colOff>
      <xdr:row>55</xdr:row>
      <xdr:rowOff>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1</xdr:col>
      <xdr:colOff>2971800</xdr:colOff>
      <xdr:row>55</xdr:row>
      <xdr:rowOff>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105150" y="67437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74</xdr:row>
      <xdr:rowOff>0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161925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866900" y="71437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22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9525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105150" y="9144000"/>
          <a:ext cx="9334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9525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9525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74</xdr:row>
      <xdr:rowOff>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3105150" y="191452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1895475</xdr:colOff>
      <xdr:row>72</xdr:row>
      <xdr:rowOff>0</xdr:rowOff>
    </xdr:from>
    <xdr:to>
      <xdr:col>2</xdr:col>
      <xdr:colOff>742950</xdr:colOff>
      <xdr:row>73</xdr:row>
      <xdr:rowOff>161925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3762375" y="11744325"/>
          <a:ext cx="1562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74</xdr:row>
      <xdr:rowOff>0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161925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1866900" y="71437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64</xdr:row>
      <xdr:rowOff>66675</xdr:rowOff>
    </xdr:from>
    <xdr:to>
      <xdr:col>1</xdr:col>
      <xdr:colOff>781050</xdr:colOff>
      <xdr:row>66</xdr:row>
      <xdr:rowOff>9525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333625" y="48101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647700</xdr:colOff>
      <xdr:row>66</xdr:row>
      <xdr:rowOff>47625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866900" y="4857750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29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2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4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7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1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6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5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4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3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1866900" y="171450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885825</xdr:colOff>
      <xdr:row>73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771525" y="23822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36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2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49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7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533400" y="269271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4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7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70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76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72</xdr:row>
      <xdr:rowOff>0</xdr:rowOff>
    </xdr:from>
    <xdr:to>
      <xdr:col>1</xdr:col>
      <xdr:colOff>628650</xdr:colOff>
      <xdr:row>73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514350" y="2929890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2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0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2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4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647700</xdr:colOff>
      <xdr:row>49</xdr:row>
      <xdr:rowOff>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1866900" y="1343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72</xdr:row>
      <xdr:rowOff>47625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866900" y="25431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38100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1866900" y="173450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38100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1866900" y="2174557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38100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1866900" y="157448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38100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1866900" y="117443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38100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1866900" y="91440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1866900" y="67437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2143125</xdr:colOff>
      <xdr:row>73</xdr:row>
      <xdr:rowOff>161925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2143125</xdr:colOff>
      <xdr:row>73</xdr:row>
      <xdr:rowOff>152400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2143125</xdr:colOff>
      <xdr:row>73</xdr:row>
      <xdr:rowOff>161925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2143125</xdr:colOff>
      <xdr:row>73</xdr:row>
      <xdr:rowOff>161925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2143125</xdr:colOff>
      <xdr:row>73</xdr:row>
      <xdr:rowOff>152400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2143125</xdr:colOff>
      <xdr:row>73</xdr:row>
      <xdr:rowOff>161925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161925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2143125</xdr:colOff>
      <xdr:row>73</xdr:row>
      <xdr:rowOff>161925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56</xdr:row>
      <xdr:rowOff>0</xdr:rowOff>
    </xdr:from>
    <xdr:to>
      <xdr:col>1</xdr:col>
      <xdr:colOff>2171700</xdr:colOff>
      <xdr:row>57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3105150" y="31432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647700</xdr:colOff>
      <xdr:row>66</xdr:row>
      <xdr:rowOff>152400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866900" y="4943475"/>
          <a:ext cx="647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1</xdr:col>
      <xdr:colOff>2971800</xdr:colOff>
      <xdr:row>73</xdr:row>
      <xdr:rowOff>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105150" y="2174557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1266825</xdr:colOff>
      <xdr:row>72</xdr:row>
      <xdr:rowOff>0</xdr:rowOff>
    </xdr:from>
    <xdr:to>
      <xdr:col>1</xdr:col>
      <xdr:colOff>2200275</xdr:colOff>
      <xdr:row>73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800225" y="229171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74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1360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72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533400" y="328707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74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75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76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751355</xdr:colOff>
      <xdr:row>73</xdr:row>
      <xdr:rowOff>0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751355</xdr:colOff>
      <xdr:row>73</xdr:row>
      <xdr:rowOff>0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751355</xdr:colOff>
      <xdr:row>73</xdr:row>
      <xdr:rowOff>0</xdr:rowOff>
    </xdr:to>
    <xdr:sp macro="" textlink="">
      <xdr:nvSpPr>
        <xdr:cNvPr id="1381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751355</xdr:colOff>
      <xdr:row>73</xdr:row>
      <xdr:rowOff>0</xdr:rowOff>
    </xdr:to>
    <xdr:sp macro="" textlink="">
      <xdr:nvSpPr>
        <xdr:cNvPr id="1382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751355</xdr:colOff>
      <xdr:row>73</xdr:row>
      <xdr:rowOff>0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751355</xdr:colOff>
      <xdr:row>73</xdr:row>
      <xdr:rowOff>0</xdr:rowOff>
    </xdr:to>
    <xdr:sp macro="" textlink="">
      <xdr:nvSpPr>
        <xdr:cNvPr id="1384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685800</xdr:colOff>
      <xdr:row>73</xdr:row>
      <xdr:rowOff>0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685800</xdr:colOff>
      <xdr:row>73</xdr:row>
      <xdr:rowOff>0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685800</xdr:colOff>
      <xdr:row>73</xdr:row>
      <xdr:rowOff>0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685800</xdr:colOff>
      <xdr:row>73</xdr:row>
      <xdr:rowOff>0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685800</xdr:colOff>
      <xdr:row>73</xdr:row>
      <xdr:rowOff>0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685800</xdr:colOff>
      <xdr:row>73</xdr:row>
      <xdr:rowOff>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685800</xdr:colOff>
      <xdr:row>73</xdr:row>
      <xdr:rowOff>0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685800</xdr:colOff>
      <xdr:row>73</xdr:row>
      <xdr:rowOff>0</xdr:rowOff>
    </xdr:to>
    <xdr:sp macro="" textlink="">
      <xdr:nvSpPr>
        <xdr:cNvPr id="1392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72</xdr:row>
      <xdr:rowOff>0</xdr:rowOff>
    </xdr:from>
    <xdr:to>
      <xdr:col>2</xdr:col>
      <xdr:colOff>685800</xdr:colOff>
      <xdr:row>73</xdr:row>
      <xdr:rowOff>0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647700</xdr:colOff>
      <xdr:row>73</xdr:row>
      <xdr:rowOff>0</xdr:rowOff>
    </xdr:to>
    <xdr:sp macro="" textlink="">
      <xdr:nvSpPr>
        <xdr:cNvPr id="1394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647700</xdr:colOff>
      <xdr:row>73</xdr:row>
      <xdr:rowOff>0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647700</xdr:colOff>
      <xdr:row>73</xdr:row>
      <xdr:rowOff>0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647700</xdr:colOff>
      <xdr:row>73</xdr:row>
      <xdr:rowOff>0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647700</xdr:colOff>
      <xdr:row>73</xdr:row>
      <xdr:rowOff>0</xdr:rowOff>
    </xdr:to>
    <xdr:sp macro="" textlink="">
      <xdr:nvSpPr>
        <xdr:cNvPr id="1398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647700</xdr:colOff>
      <xdr:row>73</xdr:row>
      <xdr:rowOff>0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2085975</xdr:colOff>
      <xdr:row>72</xdr:row>
      <xdr:rowOff>0</xdr:rowOff>
    </xdr:from>
    <xdr:to>
      <xdr:col>2</xdr:col>
      <xdr:colOff>675155</xdr:colOff>
      <xdr:row>73</xdr:row>
      <xdr:rowOff>0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2619375" y="334327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9525</xdr:colOff>
      <xdr:row>72</xdr:row>
      <xdr:rowOff>9525</xdr:rowOff>
    </xdr:to>
    <xdr:pic>
      <xdr:nvPicPr>
        <xdr:cNvPr id="14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767715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2" name="1401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1403" name="1402 CuadroTexto"/>
        <xdr:cNvSpPr txBox="1"/>
      </xdr:nvSpPr>
      <xdr:spPr>
        <a:xfrm>
          <a:off x="27717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4" name="1403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1405" name="1404 CuadroTexto"/>
        <xdr:cNvSpPr txBox="1"/>
      </xdr:nvSpPr>
      <xdr:spPr>
        <a:xfrm>
          <a:off x="2771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6" name="1405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1407" name="1406 CuadroTexto"/>
        <xdr:cNvSpPr txBox="1"/>
      </xdr:nvSpPr>
      <xdr:spPr>
        <a:xfrm>
          <a:off x="27717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72</xdr:row>
      <xdr:rowOff>0</xdr:rowOff>
    </xdr:from>
    <xdr:to>
      <xdr:col>3</xdr:col>
      <xdr:colOff>361949</xdr:colOff>
      <xdr:row>73</xdr:row>
      <xdr:rowOff>152400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3543300" y="182975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4</xdr:col>
      <xdr:colOff>2524124</xdr:colOff>
      <xdr:row>73</xdr:row>
      <xdr:rowOff>152400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610100" y="16678275"/>
          <a:ext cx="41624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36</xdr:row>
      <xdr:rowOff>76200</xdr:rowOff>
    </xdr:from>
    <xdr:to>
      <xdr:col>7</xdr:col>
      <xdr:colOff>514349</xdr:colOff>
      <xdr:row>38</xdr:row>
      <xdr:rowOff>47625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4</xdr:col>
      <xdr:colOff>485774</xdr:colOff>
      <xdr:row>73</xdr:row>
      <xdr:rowOff>161925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419600" y="20345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142875</xdr:rowOff>
    </xdr:from>
    <xdr:to>
      <xdr:col>3</xdr:col>
      <xdr:colOff>228600</xdr:colOff>
      <xdr:row>14</xdr:row>
      <xdr:rowOff>104775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419600" y="2943225"/>
          <a:ext cx="10477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72</xdr:row>
      <xdr:rowOff>0</xdr:rowOff>
    </xdr:from>
    <xdr:to>
      <xdr:col>2</xdr:col>
      <xdr:colOff>219075</xdr:colOff>
      <xdr:row>73</xdr:row>
      <xdr:rowOff>28575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3848100" y="22412325"/>
          <a:ext cx="866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47625</xdr:colOff>
      <xdr:row>11</xdr:row>
      <xdr:rowOff>133350</xdr:rowOff>
    </xdr:to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4419600" y="23526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751355</xdr:colOff>
      <xdr:row>73</xdr:row>
      <xdr:rowOff>0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4419600" y="21269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57150</xdr:rowOff>
    </xdr:from>
    <xdr:to>
      <xdr:col>2</xdr:col>
      <xdr:colOff>751355</xdr:colOff>
      <xdr:row>11</xdr:row>
      <xdr:rowOff>57150</xdr:rowOff>
    </xdr:to>
    <xdr:sp macro="" textlink="">
      <xdr:nvSpPr>
        <xdr:cNvPr id="1416" name="Text Box 3"/>
        <xdr:cNvSpPr txBox="1">
          <a:spLocks noChangeArrowheads="1"/>
        </xdr:cNvSpPr>
      </xdr:nvSpPr>
      <xdr:spPr bwMode="auto">
        <a:xfrm>
          <a:off x="4419600" y="2095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52</xdr:row>
      <xdr:rowOff>152400</xdr:rowOff>
    </xdr:from>
    <xdr:to>
      <xdr:col>2</xdr:col>
      <xdr:colOff>751355</xdr:colOff>
      <xdr:row>53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4419600" y="10372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3</xdr:col>
      <xdr:colOff>47625</xdr:colOff>
      <xdr:row>72</xdr:row>
      <xdr:rowOff>133350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4419600" y="26193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742950</xdr:colOff>
      <xdr:row>73</xdr:row>
      <xdr:rowOff>0</xdr:rowOff>
    </xdr:to>
    <xdr:sp macro="" textlink="">
      <xdr:nvSpPr>
        <xdr:cNvPr id="1419" name="Text Box 3"/>
        <xdr:cNvSpPr txBox="1">
          <a:spLocks noChangeArrowheads="1"/>
        </xdr:cNvSpPr>
      </xdr:nvSpPr>
      <xdr:spPr bwMode="auto">
        <a:xfrm>
          <a:off x="4419600" y="14077950"/>
          <a:ext cx="7429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16</xdr:row>
      <xdr:rowOff>66675</xdr:rowOff>
    </xdr:from>
    <xdr:to>
      <xdr:col>1</xdr:col>
      <xdr:colOff>713255</xdr:colOff>
      <xdr:row>17</xdr:row>
      <xdr:rowOff>66675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26</xdr:row>
      <xdr:rowOff>66675</xdr:rowOff>
    </xdr:from>
    <xdr:to>
      <xdr:col>1</xdr:col>
      <xdr:colOff>713255</xdr:colOff>
      <xdr:row>27</xdr:row>
      <xdr:rowOff>66675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35</xdr:row>
      <xdr:rowOff>66675</xdr:rowOff>
    </xdr:from>
    <xdr:to>
      <xdr:col>1</xdr:col>
      <xdr:colOff>713255</xdr:colOff>
      <xdr:row>36</xdr:row>
      <xdr:rowOff>66675</xdr:rowOff>
    </xdr:to>
    <xdr:sp macro="" textlink="">
      <xdr:nvSpPr>
        <xdr:cNvPr id="142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44</xdr:row>
      <xdr:rowOff>66675</xdr:rowOff>
    </xdr:from>
    <xdr:to>
      <xdr:col>1</xdr:col>
      <xdr:colOff>713255</xdr:colOff>
      <xdr:row>45</xdr:row>
      <xdr:rowOff>66675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53</xdr:row>
      <xdr:rowOff>66675</xdr:rowOff>
    </xdr:from>
    <xdr:to>
      <xdr:col>1</xdr:col>
      <xdr:colOff>713255</xdr:colOff>
      <xdr:row>54</xdr:row>
      <xdr:rowOff>66675</xdr:rowOff>
    </xdr:to>
    <xdr:sp macro="" textlink="">
      <xdr:nvSpPr>
        <xdr:cNvPr id="142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63</xdr:row>
      <xdr:rowOff>66675</xdr:rowOff>
    </xdr:from>
    <xdr:to>
      <xdr:col>1</xdr:col>
      <xdr:colOff>713255</xdr:colOff>
      <xdr:row>64</xdr:row>
      <xdr:rowOff>66675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2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2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3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3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161925</xdr:rowOff>
    </xdr:from>
    <xdr:to>
      <xdr:col>1</xdr:col>
      <xdr:colOff>9525</xdr:colOff>
      <xdr:row>61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3448050" y="118395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2085975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2619375" y="335851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1441" name="1440 CuadroTexto"/>
        <xdr:cNvSpPr txBox="1"/>
      </xdr:nvSpPr>
      <xdr:spPr>
        <a:xfrm>
          <a:off x="3448050" y="3358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495300</xdr:colOff>
      <xdr:row>15</xdr:row>
      <xdr:rowOff>66675</xdr:rowOff>
    </xdr:from>
    <xdr:to>
      <xdr:col>1</xdr:col>
      <xdr:colOff>713255</xdr:colOff>
      <xdr:row>16</xdr:row>
      <xdr:rowOff>66675</xdr:rowOff>
    </xdr:to>
    <xdr:sp macro="" textlink="">
      <xdr:nvSpPr>
        <xdr:cNvPr id="144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23</xdr:row>
      <xdr:rowOff>66675</xdr:rowOff>
    </xdr:from>
    <xdr:to>
      <xdr:col>1</xdr:col>
      <xdr:colOff>713255</xdr:colOff>
      <xdr:row>24</xdr:row>
      <xdr:rowOff>66675</xdr:rowOff>
    </xdr:to>
    <xdr:sp macro="" textlink="">
      <xdr:nvSpPr>
        <xdr:cNvPr id="144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32</xdr:row>
      <xdr:rowOff>66675</xdr:rowOff>
    </xdr:from>
    <xdr:to>
      <xdr:col>1</xdr:col>
      <xdr:colOff>713255</xdr:colOff>
      <xdr:row>33</xdr:row>
      <xdr:rowOff>66675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40</xdr:row>
      <xdr:rowOff>66675</xdr:rowOff>
    </xdr:from>
    <xdr:to>
      <xdr:col>1</xdr:col>
      <xdr:colOff>713255</xdr:colOff>
      <xdr:row>41</xdr:row>
      <xdr:rowOff>66675</xdr:rowOff>
    </xdr:to>
    <xdr:sp macro="" textlink="">
      <xdr:nvSpPr>
        <xdr:cNvPr id="144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48</xdr:row>
      <xdr:rowOff>66675</xdr:rowOff>
    </xdr:from>
    <xdr:to>
      <xdr:col>1</xdr:col>
      <xdr:colOff>713255</xdr:colOff>
      <xdr:row>49</xdr:row>
      <xdr:rowOff>66675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56</xdr:row>
      <xdr:rowOff>66675</xdr:rowOff>
    </xdr:from>
    <xdr:to>
      <xdr:col>1</xdr:col>
      <xdr:colOff>713255</xdr:colOff>
      <xdr:row>57</xdr:row>
      <xdr:rowOff>66675</xdr:rowOff>
    </xdr:to>
    <xdr:sp macro="" textlink="">
      <xdr:nvSpPr>
        <xdr:cNvPr id="144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64</xdr:row>
      <xdr:rowOff>66675</xdr:rowOff>
    </xdr:from>
    <xdr:to>
      <xdr:col>1</xdr:col>
      <xdr:colOff>713255</xdr:colOff>
      <xdr:row>65</xdr:row>
      <xdr:rowOff>66675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4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6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6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0</xdr:rowOff>
    </xdr:from>
    <xdr:to>
      <xdr:col>1</xdr:col>
      <xdr:colOff>713255</xdr:colOff>
      <xdr:row>73</xdr:row>
      <xdr:rowOff>0</xdr:rowOff>
    </xdr:to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H104"/>
  <sheetViews>
    <sheetView view="pageLayout" topLeftCell="A16" zoomScaleNormal="100" workbookViewId="0">
      <selection activeCell="B39" sqref="B39"/>
    </sheetView>
  </sheetViews>
  <sheetFormatPr baseColWidth="10" defaultRowHeight="12.75" x14ac:dyDescent="0.25"/>
  <cols>
    <col min="1" max="1" width="3.85546875" style="5" customWidth="1"/>
    <col min="2" max="2" width="40.42578125" style="5" customWidth="1"/>
    <col min="3" max="3" width="17" style="5" customWidth="1"/>
    <col min="4" max="4" width="10.7109375" style="5" customWidth="1"/>
    <col min="5" max="5" width="10.85546875" style="5" customWidth="1"/>
    <col min="6" max="6" width="10.28515625" style="5" customWidth="1"/>
    <col min="7" max="7" width="10.7109375" style="5" customWidth="1"/>
    <col min="8" max="8" width="11.42578125" style="5" customWidth="1"/>
    <col min="9" max="16384" width="11.42578125" style="5"/>
  </cols>
  <sheetData>
    <row r="1" spans="1:8" ht="19.5" customHeight="1" x14ac:dyDescent="0.25"/>
    <row r="2" spans="1:8" ht="19.5" customHeight="1" x14ac:dyDescent="0.25">
      <c r="A2" s="78"/>
      <c r="B2" s="79"/>
      <c r="C2" s="79"/>
      <c r="D2" s="79"/>
      <c r="E2" s="79"/>
      <c r="F2" s="79"/>
      <c r="G2" s="79"/>
      <c r="H2" s="79"/>
    </row>
    <row r="3" spans="1:8" s="8" customFormat="1" ht="19.5" customHeight="1" x14ac:dyDescent="0.25"/>
    <row r="4" spans="1:8" s="8" customFormat="1" ht="19.5" customHeight="1" x14ac:dyDescent="0.25">
      <c r="A4" s="73" t="s">
        <v>63</v>
      </c>
      <c r="B4" s="73"/>
      <c r="C4" s="73"/>
      <c r="D4" s="73"/>
      <c r="E4" s="73"/>
      <c r="F4" s="73"/>
      <c r="G4" s="73"/>
      <c r="H4" s="73"/>
    </row>
    <row r="5" spans="1:8" ht="19.5" customHeight="1" x14ac:dyDescent="0.25"/>
    <row r="6" spans="1:8" ht="19.5" customHeight="1" x14ac:dyDescent="0.25">
      <c r="A6" s="70" t="s">
        <v>12</v>
      </c>
      <c r="B6" s="70" t="s">
        <v>134</v>
      </c>
      <c r="C6" s="70" t="s">
        <v>6</v>
      </c>
      <c r="D6" s="76" t="s">
        <v>52</v>
      </c>
      <c r="E6" s="76"/>
      <c r="F6" s="76"/>
      <c r="G6" s="76"/>
      <c r="H6" s="76"/>
    </row>
    <row r="7" spans="1:8" ht="19.5" customHeight="1" x14ac:dyDescent="0.25">
      <c r="A7" s="72"/>
      <c r="B7" s="72"/>
      <c r="C7" s="72"/>
      <c r="D7" s="74" t="s">
        <v>40</v>
      </c>
      <c r="E7" s="74" t="s">
        <v>41</v>
      </c>
      <c r="F7" s="74" t="s">
        <v>10</v>
      </c>
      <c r="G7" s="74" t="s">
        <v>5</v>
      </c>
      <c r="H7" s="70" t="s">
        <v>9</v>
      </c>
    </row>
    <row r="8" spans="1:8" ht="19.5" customHeight="1" x14ac:dyDescent="0.25">
      <c r="A8" s="71"/>
      <c r="B8" s="71"/>
      <c r="C8" s="71"/>
      <c r="D8" s="75"/>
      <c r="E8" s="75"/>
      <c r="F8" s="75">
        <v>27</v>
      </c>
      <c r="G8" s="75"/>
      <c r="H8" s="71"/>
    </row>
    <row r="9" spans="1:8" ht="19.5" customHeight="1" x14ac:dyDescent="0.25">
      <c r="A9" s="2">
        <v>1</v>
      </c>
      <c r="B9" s="29" t="s">
        <v>78</v>
      </c>
      <c r="C9" s="3" t="s">
        <v>7</v>
      </c>
      <c r="D9" s="9">
        <v>17500</v>
      </c>
      <c r="E9" s="4">
        <v>375</v>
      </c>
      <c r="F9" s="9">
        <v>250</v>
      </c>
      <c r="G9" s="9">
        <v>12000</v>
      </c>
      <c r="H9" s="9">
        <f>SUM(D9:G9)</f>
        <v>30125</v>
      </c>
    </row>
    <row r="10" spans="1:8" ht="19.5" customHeight="1" x14ac:dyDescent="0.25">
      <c r="A10" s="68" t="s">
        <v>64</v>
      </c>
      <c r="B10" s="69"/>
      <c r="C10" s="69"/>
      <c r="D10" s="17">
        <f>SUM(D9)</f>
        <v>17500</v>
      </c>
      <c r="E10" s="17">
        <f>SUM(E9)</f>
        <v>375</v>
      </c>
      <c r="F10" s="17">
        <f>SUM(F9)</f>
        <v>250</v>
      </c>
      <c r="G10" s="17">
        <f>SUM(G9)</f>
        <v>12000</v>
      </c>
      <c r="H10" s="17">
        <f>SUM(H9)</f>
        <v>30125</v>
      </c>
    </row>
    <row r="11" spans="1:8" ht="19.5" customHeight="1" x14ac:dyDescent="0.25">
      <c r="A11" s="10"/>
    </row>
    <row r="12" spans="1:8" ht="19.5" customHeight="1" x14ac:dyDescent="0.25">
      <c r="A12" s="73" t="s">
        <v>8</v>
      </c>
      <c r="B12" s="73"/>
      <c r="C12" s="73"/>
      <c r="D12" s="73"/>
      <c r="E12" s="73"/>
      <c r="F12" s="73"/>
      <c r="G12" s="73"/>
      <c r="H12" s="73"/>
    </row>
    <row r="13" spans="1:8" ht="19.5" customHeight="1" x14ac:dyDescent="0.25"/>
    <row r="14" spans="1:8" ht="19.5" customHeight="1" x14ac:dyDescent="0.25">
      <c r="A14" s="70" t="s">
        <v>12</v>
      </c>
      <c r="B14" s="70" t="s">
        <v>134</v>
      </c>
      <c r="C14" s="70" t="s">
        <v>6</v>
      </c>
      <c r="D14" s="76" t="s">
        <v>39</v>
      </c>
      <c r="E14" s="76"/>
      <c r="F14" s="76"/>
      <c r="G14" s="76"/>
      <c r="H14" s="76"/>
    </row>
    <row r="15" spans="1:8" ht="19.5" customHeight="1" x14ac:dyDescent="0.25">
      <c r="A15" s="72"/>
      <c r="B15" s="72"/>
      <c r="C15" s="72"/>
      <c r="D15" s="74" t="s">
        <v>40</v>
      </c>
      <c r="E15" s="74" t="s">
        <v>41</v>
      </c>
      <c r="F15" s="74" t="s">
        <v>42</v>
      </c>
      <c r="G15" s="74" t="s">
        <v>10</v>
      </c>
      <c r="H15" s="72" t="s">
        <v>9</v>
      </c>
    </row>
    <row r="16" spans="1:8" ht="19.5" customHeight="1" x14ac:dyDescent="0.25">
      <c r="A16" s="71"/>
      <c r="B16" s="71"/>
      <c r="C16" s="71"/>
      <c r="D16" s="75"/>
      <c r="E16" s="75"/>
      <c r="F16" s="75">
        <v>26</v>
      </c>
      <c r="G16" s="75">
        <v>27</v>
      </c>
      <c r="H16" s="71"/>
    </row>
    <row r="17" spans="1:8" ht="19.5" customHeight="1" x14ac:dyDescent="0.25">
      <c r="A17" s="2">
        <v>1</v>
      </c>
      <c r="B17" s="30" t="s">
        <v>122</v>
      </c>
      <c r="C17" s="37" t="s">
        <v>146</v>
      </c>
      <c r="D17" s="38">
        <v>8700</v>
      </c>
      <c r="E17" s="38">
        <v>0</v>
      </c>
      <c r="F17" s="38">
        <v>2000</v>
      </c>
      <c r="G17" s="38">
        <v>250</v>
      </c>
      <c r="H17" s="9">
        <f>SUM(D17:G17)</f>
        <v>10950</v>
      </c>
    </row>
    <row r="18" spans="1:8" ht="19.5" customHeight="1" x14ac:dyDescent="0.25">
      <c r="A18" s="2">
        <v>2</v>
      </c>
      <c r="B18" s="30" t="s">
        <v>121</v>
      </c>
      <c r="C18" s="37" t="s">
        <v>1</v>
      </c>
      <c r="D18" s="38">
        <v>8200</v>
      </c>
      <c r="E18" s="38">
        <v>0</v>
      </c>
      <c r="F18" s="38">
        <v>2000</v>
      </c>
      <c r="G18" s="38">
        <v>250</v>
      </c>
      <c r="H18" s="9">
        <f t="shared" ref="H18:H24" si="0">SUM(D18:G18)</f>
        <v>10450</v>
      </c>
    </row>
    <row r="19" spans="1:8" ht="19.5" customHeight="1" x14ac:dyDescent="0.25">
      <c r="A19" s="2">
        <v>3</v>
      </c>
      <c r="B19" s="30" t="s">
        <v>49</v>
      </c>
      <c r="C19" s="37" t="s">
        <v>50</v>
      </c>
      <c r="D19" s="38">
        <v>6500</v>
      </c>
      <c r="E19" s="38">
        <v>0</v>
      </c>
      <c r="F19" s="38">
        <v>2000</v>
      </c>
      <c r="G19" s="38">
        <v>250</v>
      </c>
      <c r="H19" s="9">
        <f t="shared" si="0"/>
        <v>8750</v>
      </c>
    </row>
    <row r="20" spans="1:8" ht="19.5" customHeight="1" x14ac:dyDescent="0.25">
      <c r="A20" s="2">
        <v>4</v>
      </c>
      <c r="B20" s="30" t="s">
        <v>123</v>
      </c>
      <c r="C20" s="37" t="s">
        <v>147</v>
      </c>
      <c r="D20" s="38">
        <f>5300</f>
        <v>5300</v>
      </c>
      <c r="E20" s="38"/>
      <c r="F20" s="38">
        <v>2000</v>
      </c>
      <c r="G20" s="38">
        <v>250</v>
      </c>
      <c r="H20" s="9">
        <f t="shared" si="0"/>
        <v>7550</v>
      </c>
    </row>
    <row r="21" spans="1:8" ht="19.5" customHeight="1" x14ac:dyDescent="0.25">
      <c r="A21" s="2">
        <v>5</v>
      </c>
      <c r="B21" s="30" t="s">
        <v>79</v>
      </c>
      <c r="C21" s="37" t="s">
        <v>48</v>
      </c>
      <c r="D21" s="38">
        <v>3500</v>
      </c>
      <c r="E21" s="38">
        <v>0</v>
      </c>
      <c r="F21" s="38">
        <v>1500</v>
      </c>
      <c r="G21" s="38">
        <v>250</v>
      </c>
      <c r="H21" s="9">
        <f t="shared" si="0"/>
        <v>5250</v>
      </c>
    </row>
    <row r="22" spans="1:8" ht="19.5" customHeight="1" x14ac:dyDescent="0.25">
      <c r="A22" s="2">
        <v>6</v>
      </c>
      <c r="B22" s="30" t="s">
        <v>118</v>
      </c>
      <c r="C22" s="37" t="s">
        <v>148</v>
      </c>
      <c r="D22" s="38">
        <v>3000</v>
      </c>
      <c r="E22" s="38"/>
      <c r="F22" s="38">
        <v>1500</v>
      </c>
      <c r="G22" s="38">
        <v>250</v>
      </c>
      <c r="H22" s="9">
        <f>SUM(D22:G22)</f>
        <v>4750</v>
      </c>
    </row>
    <row r="23" spans="1:8" ht="19.5" customHeight="1" x14ac:dyDescent="0.25">
      <c r="A23" s="2">
        <v>7</v>
      </c>
      <c r="B23" s="31" t="s">
        <v>117</v>
      </c>
      <c r="C23" s="37" t="s">
        <v>43</v>
      </c>
      <c r="D23" s="38">
        <v>3500</v>
      </c>
      <c r="E23" s="38">
        <v>0</v>
      </c>
      <c r="F23" s="38">
        <v>1500</v>
      </c>
      <c r="G23" s="38">
        <v>250</v>
      </c>
      <c r="H23" s="9">
        <f t="shared" si="0"/>
        <v>5250</v>
      </c>
    </row>
    <row r="24" spans="1:8" ht="19.5" customHeight="1" x14ac:dyDescent="0.25">
      <c r="A24" s="2">
        <v>8</v>
      </c>
      <c r="B24" s="31" t="s">
        <v>124</v>
      </c>
      <c r="C24" s="37" t="s">
        <v>149</v>
      </c>
      <c r="D24" s="38">
        <f>3000</f>
        <v>3000</v>
      </c>
      <c r="E24" s="38">
        <v>0</v>
      </c>
      <c r="F24" s="38">
        <f>1500</f>
        <v>1500</v>
      </c>
      <c r="G24" s="38">
        <f>250</f>
        <v>250</v>
      </c>
      <c r="H24" s="9">
        <f t="shared" si="0"/>
        <v>4750</v>
      </c>
    </row>
    <row r="25" spans="1:8" ht="19.5" customHeight="1" x14ac:dyDescent="0.25">
      <c r="A25" s="80" t="s">
        <v>64</v>
      </c>
      <c r="B25" s="81"/>
      <c r="C25" s="81"/>
      <c r="D25" s="18">
        <f>SUM(D17:D24)</f>
        <v>41700</v>
      </c>
      <c r="E25" s="18">
        <f>SUM(E17:E24)</f>
        <v>0</v>
      </c>
      <c r="F25" s="18">
        <f>SUM(F17:F24)</f>
        <v>14000</v>
      </c>
      <c r="G25" s="18">
        <f>SUM(G17:G24)</f>
        <v>2000</v>
      </c>
      <c r="H25" s="18">
        <f>SUM(H17:H24)</f>
        <v>57700</v>
      </c>
    </row>
    <row r="26" spans="1:8" ht="19.5" customHeight="1" x14ac:dyDescent="0.25">
      <c r="A26" s="10"/>
    </row>
    <row r="27" spans="1:8" ht="19.5" customHeight="1" x14ac:dyDescent="0.25">
      <c r="A27" s="73" t="s">
        <v>62</v>
      </c>
      <c r="B27" s="73"/>
      <c r="C27" s="73"/>
      <c r="D27" s="73"/>
      <c r="E27" s="73"/>
      <c r="F27" s="73"/>
      <c r="G27" s="73"/>
      <c r="H27" s="73"/>
    </row>
    <row r="28" spans="1:8" ht="19.5" customHeight="1" x14ac:dyDescent="0.25"/>
    <row r="29" spans="1:8" ht="19.5" customHeight="1" x14ac:dyDescent="0.25">
      <c r="A29" s="70" t="s">
        <v>12</v>
      </c>
      <c r="B29" s="70" t="s">
        <v>134</v>
      </c>
      <c r="C29" s="70" t="s">
        <v>6</v>
      </c>
      <c r="D29" s="76" t="s">
        <v>52</v>
      </c>
      <c r="E29" s="76"/>
      <c r="F29" s="76"/>
      <c r="G29" s="76"/>
      <c r="H29" s="76"/>
    </row>
    <row r="30" spans="1:8" ht="19.5" customHeight="1" x14ac:dyDescent="0.25">
      <c r="A30" s="72"/>
      <c r="B30" s="72"/>
      <c r="C30" s="72"/>
      <c r="D30" s="74" t="s">
        <v>40</v>
      </c>
      <c r="E30" s="74" t="s">
        <v>41</v>
      </c>
      <c r="F30" s="74" t="s">
        <v>10</v>
      </c>
      <c r="G30" s="74" t="s">
        <v>5</v>
      </c>
      <c r="H30" s="70" t="s">
        <v>9</v>
      </c>
    </row>
    <row r="31" spans="1:8" ht="19.5" customHeight="1" x14ac:dyDescent="0.25">
      <c r="A31" s="71"/>
      <c r="B31" s="71"/>
      <c r="C31" s="71"/>
      <c r="D31" s="74"/>
      <c r="E31" s="74"/>
      <c r="F31" s="74"/>
      <c r="G31" s="74"/>
      <c r="H31" s="71"/>
    </row>
    <row r="32" spans="1:8" ht="19.5" customHeight="1" x14ac:dyDescent="0.25">
      <c r="A32" s="2">
        <v>1</v>
      </c>
      <c r="B32" s="34" t="s">
        <v>51</v>
      </c>
      <c r="C32" s="56" t="s">
        <v>137</v>
      </c>
      <c r="D32" s="36">
        <v>10000</v>
      </c>
      <c r="E32" s="36">
        <v>375</v>
      </c>
      <c r="F32" s="36">
        <v>250</v>
      </c>
      <c r="G32" s="36">
        <v>8000</v>
      </c>
      <c r="H32" s="4">
        <f t="shared" ref="H32:H41" si="1">ROUND(SUM(D32:G32),2)</f>
        <v>18625</v>
      </c>
    </row>
    <row r="33" spans="1:8" ht="19.5" customHeight="1" x14ac:dyDescent="0.25">
      <c r="A33" s="2">
        <v>2</v>
      </c>
      <c r="B33" s="35" t="s">
        <v>119</v>
      </c>
      <c r="C33" s="56" t="s">
        <v>138</v>
      </c>
      <c r="D33" s="36">
        <f>13500</f>
        <v>13500</v>
      </c>
      <c r="E33" s="36">
        <v>375</v>
      </c>
      <c r="F33" s="36">
        <v>250</v>
      </c>
      <c r="G33" s="36">
        <v>0</v>
      </c>
      <c r="H33" s="4">
        <f t="shared" si="1"/>
        <v>14125</v>
      </c>
    </row>
    <row r="34" spans="1:8" ht="19.5" customHeight="1" x14ac:dyDescent="0.25">
      <c r="A34" s="2">
        <v>3</v>
      </c>
      <c r="B34" s="35" t="s">
        <v>135</v>
      </c>
      <c r="C34" s="56" t="s">
        <v>139</v>
      </c>
      <c r="D34" s="36">
        <v>12000</v>
      </c>
      <c r="E34" s="36">
        <v>0</v>
      </c>
      <c r="F34" s="36">
        <v>250</v>
      </c>
      <c r="G34" s="36">
        <v>0</v>
      </c>
      <c r="H34" s="4">
        <f t="shared" si="1"/>
        <v>12250</v>
      </c>
    </row>
    <row r="35" spans="1:8" ht="19.5" customHeight="1" x14ac:dyDescent="0.25">
      <c r="A35" s="2">
        <v>4</v>
      </c>
      <c r="B35" s="35" t="s">
        <v>2</v>
      </c>
      <c r="C35" s="56" t="s">
        <v>140</v>
      </c>
      <c r="D35" s="36">
        <v>12000</v>
      </c>
      <c r="E35" s="36">
        <v>375</v>
      </c>
      <c r="F35" s="36">
        <f>ROUND(SUM(250),2)</f>
        <v>250</v>
      </c>
      <c r="G35" s="36">
        <v>0</v>
      </c>
      <c r="H35" s="4">
        <f t="shared" si="1"/>
        <v>12625</v>
      </c>
    </row>
    <row r="36" spans="1:8" ht="19.5" customHeight="1" x14ac:dyDescent="0.25">
      <c r="A36" s="2">
        <v>5</v>
      </c>
      <c r="B36" s="35" t="s">
        <v>77</v>
      </c>
      <c r="C36" s="56" t="s">
        <v>141</v>
      </c>
      <c r="D36" s="36">
        <v>12000</v>
      </c>
      <c r="E36" s="36">
        <v>375</v>
      </c>
      <c r="F36" s="36">
        <v>250</v>
      </c>
      <c r="G36" s="36">
        <v>0</v>
      </c>
      <c r="H36" s="4">
        <f t="shared" si="1"/>
        <v>12625</v>
      </c>
    </row>
    <row r="37" spans="1:8" ht="19.5" customHeight="1" x14ac:dyDescent="0.25">
      <c r="A37" s="2">
        <v>6</v>
      </c>
      <c r="B37" s="33" t="s">
        <v>92</v>
      </c>
      <c r="C37" s="56" t="s">
        <v>142</v>
      </c>
      <c r="D37" s="36">
        <v>12000</v>
      </c>
      <c r="E37" s="36">
        <v>375</v>
      </c>
      <c r="F37" s="36">
        <v>250</v>
      </c>
      <c r="G37" s="36">
        <v>0</v>
      </c>
      <c r="H37" s="4">
        <f t="shared" si="1"/>
        <v>12625</v>
      </c>
    </row>
    <row r="38" spans="1:8" ht="19.5" customHeight="1" x14ac:dyDescent="0.25">
      <c r="A38" s="2">
        <v>7</v>
      </c>
      <c r="B38" s="57" t="s">
        <v>153</v>
      </c>
      <c r="C38" s="56" t="s">
        <v>154</v>
      </c>
      <c r="D38" s="36">
        <f>((12000*24)/31)+12000</f>
        <v>21290.322580645159</v>
      </c>
      <c r="E38" s="36">
        <v>0</v>
      </c>
      <c r="F38" s="36">
        <f>((250*24)/31)+250</f>
        <v>443.54838709677421</v>
      </c>
      <c r="G38" s="36">
        <v>0</v>
      </c>
      <c r="H38" s="4">
        <f t="shared" si="1"/>
        <v>21733.87</v>
      </c>
    </row>
    <row r="39" spans="1:8" ht="19.5" customHeight="1" x14ac:dyDescent="0.25">
      <c r="A39" s="2">
        <v>8</v>
      </c>
      <c r="B39" s="35" t="s">
        <v>120</v>
      </c>
      <c r="C39" s="56" t="s">
        <v>143</v>
      </c>
      <c r="D39" s="36">
        <v>12000</v>
      </c>
      <c r="E39" s="36">
        <v>375</v>
      </c>
      <c r="F39" s="36">
        <v>250</v>
      </c>
      <c r="G39" s="36">
        <v>0</v>
      </c>
      <c r="H39" s="4">
        <f t="shared" si="1"/>
        <v>12625</v>
      </c>
    </row>
    <row r="40" spans="1:8" ht="19.5" customHeight="1" x14ac:dyDescent="0.25">
      <c r="A40" s="2">
        <v>9</v>
      </c>
      <c r="B40" s="35" t="s">
        <v>38</v>
      </c>
      <c r="C40" s="56" t="s">
        <v>152</v>
      </c>
      <c r="D40" s="36">
        <v>12000</v>
      </c>
      <c r="E40" s="36">
        <v>375</v>
      </c>
      <c r="F40" s="36">
        <v>250</v>
      </c>
      <c r="G40" s="36">
        <v>0</v>
      </c>
      <c r="H40" s="4">
        <f t="shared" si="1"/>
        <v>12625</v>
      </c>
    </row>
    <row r="41" spans="1:8" ht="19.5" customHeight="1" x14ac:dyDescent="0.25">
      <c r="A41" s="2">
        <v>10</v>
      </c>
      <c r="B41" s="35" t="s">
        <v>44</v>
      </c>
      <c r="C41" s="56" t="s">
        <v>144</v>
      </c>
      <c r="D41" s="36">
        <v>11300</v>
      </c>
      <c r="E41" s="36">
        <v>0</v>
      </c>
      <c r="F41" s="36">
        <f>ROUND(SUM(250),2)</f>
        <v>250</v>
      </c>
      <c r="G41" s="36">
        <v>0</v>
      </c>
      <c r="H41" s="4">
        <f t="shared" si="1"/>
        <v>11550</v>
      </c>
    </row>
    <row r="42" spans="1:8" x14ac:dyDescent="0.2">
      <c r="A42" s="2">
        <v>11</v>
      </c>
      <c r="B42" s="35" t="s">
        <v>158</v>
      </c>
      <c r="C42" s="56" t="s">
        <v>145</v>
      </c>
      <c r="D42" s="36">
        <v>10000</v>
      </c>
      <c r="E42" s="36">
        <v>375</v>
      </c>
      <c r="F42" s="36">
        <v>250</v>
      </c>
      <c r="G42" s="36">
        <v>0</v>
      </c>
      <c r="H42" s="22">
        <f>SUM(D42:G42)</f>
        <v>10625</v>
      </c>
    </row>
    <row r="43" spans="1:8" x14ac:dyDescent="0.25">
      <c r="A43" s="68" t="s">
        <v>64</v>
      </c>
      <c r="B43" s="69"/>
      <c r="C43" s="77"/>
      <c r="D43" s="17">
        <f>SUM(D32:D42)</f>
        <v>138090.32258064515</v>
      </c>
      <c r="E43" s="17">
        <f>SUM(E32:E42)</f>
        <v>3000</v>
      </c>
      <c r="F43" s="17">
        <f>SUM(F32:F42)</f>
        <v>2943.5483870967741</v>
      </c>
      <c r="G43" s="17">
        <f>SUM(G32:G41)</f>
        <v>8000</v>
      </c>
      <c r="H43" s="17">
        <f>SUM(H32:H42)</f>
        <v>152033.87</v>
      </c>
    </row>
    <row r="52" spans="1:4" x14ac:dyDescent="0.25">
      <c r="A52" s="73" t="s">
        <v>61</v>
      </c>
      <c r="B52" s="73"/>
      <c r="C52" s="73"/>
      <c r="D52" s="73"/>
    </row>
    <row r="53" spans="1:4" x14ac:dyDescent="0.25">
      <c r="A53" s="6"/>
      <c r="B53" s="6"/>
      <c r="C53" s="6"/>
      <c r="D53" s="6"/>
    </row>
    <row r="54" spans="1:4" x14ac:dyDescent="0.25">
      <c r="A54" s="82" t="s">
        <v>12</v>
      </c>
      <c r="B54" s="82" t="s">
        <v>11</v>
      </c>
      <c r="C54" s="84" t="s">
        <v>53</v>
      </c>
      <c r="D54" s="84" t="s">
        <v>10</v>
      </c>
    </row>
    <row r="55" spans="1:4" x14ac:dyDescent="0.25">
      <c r="A55" s="83"/>
      <c r="B55" s="83"/>
      <c r="C55" s="84"/>
      <c r="D55" s="84"/>
    </row>
    <row r="56" spans="1:4" x14ac:dyDescent="0.25">
      <c r="A56" s="1">
        <v>1</v>
      </c>
      <c r="B56" s="26" t="s">
        <v>103</v>
      </c>
      <c r="C56" s="27">
        <f>80.86+3.57</f>
        <v>84.429999999999993</v>
      </c>
      <c r="D56" s="7">
        <v>250</v>
      </c>
    </row>
    <row r="57" spans="1:4" x14ac:dyDescent="0.25">
      <c r="A57" s="1">
        <v>2</v>
      </c>
      <c r="B57" s="26" t="s">
        <v>103</v>
      </c>
      <c r="C57" s="27">
        <f>80.86+3.57</f>
        <v>84.429999999999993</v>
      </c>
      <c r="D57" s="7">
        <v>250</v>
      </c>
    </row>
    <row r="58" spans="1:4" x14ac:dyDescent="0.25">
      <c r="A58" s="1">
        <v>3</v>
      </c>
      <c r="B58" s="26" t="s">
        <v>103</v>
      </c>
      <c r="C58" s="27">
        <f>80.86+3.57</f>
        <v>84.429999999999993</v>
      </c>
      <c r="D58" s="7">
        <v>250</v>
      </c>
    </row>
    <row r="59" spans="1:4" x14ac:dyDescent="0.25">
      <c r="A59" s="1">
        <v>4</v>
      </c>
      <c r="B59" s="26" t="s">
        <v>103</v>
      </c>
      <c r="C59" s="27">
        <f>80.86+3.57</f>
        <v>84.429999999999993</v>
      </c>
      <c r="D59" s="7">
        <v>250</v>
      </c>
    </row>
    <row r="60" spans="1:4" x14ac:dyDescent="0.25">
      <c r="A60" s="1">
        <v>5</v>
      </c>
      <c r="B60" s="26" t="s">
        <v>103</v>
      </c>
      <c r="C60" s="27">
        <f>80.86+3.57</f>
        <v>84.429999999999993</v>
      </c>
      <c r="D60" s="7">
        <v>250</v>
      </c>
    </row>
    <row r="61" spans="1:4" x14ac:dyDescent="0.25">
      <c r="A61" s="1">
        <v>6</v>
      </c>
      <c r="B61" s="26" t="s">
        <v>103</v>
      </c>
      <c r="C61" s="40">
        <v>84.43</v>
      </c>
      <c r="D61" s="7">
        <v>250</v>
      </c>
    </row>
    <row r="62" spans="1:4" x14ac:dyDescent="0.25">
      <c r="A62" s="1">
        <v>7</v>
      </c>
      <c r="B62" s="28" t="s">
        <v>13</v>
      </c>
      <c r="C62" s="40">
        <v>74.97</v>
      </c>
      <c r="D62" s="7">
        <v>250</v>
      </c>
    </row>
    <row r="63" spans="1:4" x14ac:dyDescent="0.25">
      <c r="A63" s="1">
        <v>8</v>
      </c>
      <c r="B63" s="26" t="s">
        <v>13</v>
      </c>
      <c r="C63" s="27">
        <v>74.97</v>
      </c>
      <c r="D63" s="7">
        <v>250</v>
      </c>
    </row>
    <row r="64" spans="1:4" x14ac:dyDescent="0.25">
      <c r="A64" s="1">
        <v>9</v>
      </c>
      <c r="B64" s="26" t="s">
        <v>103</v>
      </c>
      <c r="C64" s="27">
        <f>80.86+3.57</f>
        <v>84.429999999999993</v>
      </c>
      <c r="D64" s="7">
        <v>250</v>
      </c>
    </row>
    <row r="65" spans="1:4" x14ac:dyDescent="0.25">
      <c r="A65" s="1">
        <v>10</v>
      </c>
      <c r="B65" s="26" t="s">
        <v>13</v>
      </c>
      <c r="C65" s="27">
        <v>74.97</v>
      </c>
      <c r="D65" s="7">
        <v>250</v>
      </c>
    </row>
    <row r="66" spans="1:4" x14ac:dyDescent="0.25">
      <c r="A66" s="1">
        <v>11</v>
      </c>
      <c r="B66" s="26" t="s">
        <v>32</v>
      </c>
      <c r="C66" s="27">
        <f t="shared" ref="C66:C72" si="2">78.25+3.57</f>
        <v>81.819999999999993</v>
      </c>
      <c r="D66" s="7">
        <v>250</v>
      </c>
    </row>
    <row r="67" spans="1:4" x14ac:dyDescent="0.25">
      <c r="A67" s="1">
        <v>12</v>
      </c>
      <c r="B67" s="26" t="s">
        <v>32</v>
      </c>
      <c r="C67" s="27">
        <f t="shared" si="2"/>
        <v>81.819999999999993</v>
      </c>
      <c r="D67" s="7">
        <v>250</v>
      </c>
    </row>
    <row r="68" spans="1:4" x14ac:dyDescent="0.25">
      <c r="A68" s="1">
        <v>13</v>
      </c>
      <c r="B68" s="26" t="s">
        <v>32</v>
      </c>
      <c r="C68" s="27">
        <f t="shared" si="2"/>
        <v>81.819999999999993</v>
      </c>
      <c r="D68" s="7">
        <v>250</v>
      </c>
    </row>
    <row r="69" spans="1:4" x14ac:dyDescent="0.25">
      <c r="A69" s="1">
        <v>14</v>
      </c>
      <c r="B69" s="26" t="s">
        <v>32</v>
      </c>
      <c r="C69" s="27">
        <f t="shared" si="2"/>
        <v>81.819999999999993</v>
      </c>
      <c r="D69" s="7">
        <v>250</v>
      </c>
    </row>
    <row r="70" spans="1:4" x14ac:dyDescent="0.25">
      <c r="A70" s="1">
        <v>15</v>
      </c>
      <c r="B70" s="26" t="s">
        <v>32</v>
      </c>
      <c r="C70" s="27">
        <f t="shared" si="2"/>
        <v>81.819999999999993</v>
      </c>
      <c r="D70" s="7">
        <v>250</v>
      </c>
    </row>
    <row r="71" spans="1:4" x14ac:dyDescent="0.25">
      <c r="A71" s="1">
        <v>16</v>
      </c>
      <c r="B71" s="26" t="s">
        <v>32</v>
      </c>
      <c r="C71" s="27">
        <f t="shared" si="2"/>
        <v>81.819999999999993</v>
      </c>
      <c r="D71" s="7">
        <v>250</v>
      </c>
    </row>
    <row r="72" spans="1:4" x14ac:dyDescent="0.25">
      <c r="A72" s="1">
        <v>17</v>
      </c>
      <c r="B72" s="26" t="s">
        <v>32</v>
      </c>
      <c r="C72" s="27">
        <f t="shared" si="2"/>
        <v>81.819999999999993</v>
      </c>
      <c r="D72" s="7">
        <v>250</v>
      </c>
    </row>
    <row r="73" spans="1:4" x14ac:dyDescent="0.25">
      <c r="A73" s="1">
        <v>18</v>
      </c>
      <c r="B73" s="26" t="s">
        <v>104</v>
      </c>
      <c r="C73" s="27">
        <f>75.64+3.57</f>
        <v>79.209999999999994</v>
      </c>
      <c r="D73" s="7">
        <v>250</v>
      </c>
    </row>
    <row r="74" spans="1:4" x14ac:dyDescent="0.25">
      <c r="A74" s="1">
        <v>19</v>
      </c>
      <c r="B74" s="26" t="s">
        <v>103</v>
      </c>
      <c r="C74" s="27">
        <f t="shared" ref="C74:C83" si="3">80.86+3.57</f>
        <v>84.429999999999993</v>
      </c>
      <c r="D74" s="7">
        <v>250</v>
      </c>
    </row>
    <row r="75" spans="1:4" x14ac:dyDescent="0.25">
      <c r="A75" s="1">
        <v>20</v>
      </c>
      <c r="B75" s="26" t="s">
        <v>103</v>
      </c>
      <c r="C75" s="27">
        <f t="shared" si="3"/>
        <v>84.429999999999993</v>
      </c>
      <c r="D75" s="7">
        <v>250</v>
      </c>
    </row>
    <row r="76" spans="1:4" x14ac:dyDescent="0.25">
      <c r="A76" s="1">
        <v>21</v>
      </c>
      <c r="B76" s="26" t="s">
        <v>103</v>
      </c>
      <c r="C76" s="27">
        <f t="shared" si="3"/>
        <v>84.429999999999993</v>
      </c>
      <c r="D76" s="7">
        <v>250</v>
      </c>
    </row>
    <row r="77" spans="1:4" x14ac:dyDescent="0.25">
      <c r="A77" s="1">
        <v>22</v>
      </c>
      <c r="B77" s="26" t="s">
        <v>103</v>
      </c>
      <c r="C77" s="27">
        <f t="shared" si="3"/>
        <v>84.429999999999993</v>
      </c>
      <c r="D77" s="7">
        <v>250</v>
      </c>
    </row>
    <row r="78" spans="1:4" x14ac:dyDescent="0.25">
      <c r="A78" s="1">
        <v>23</v>
      </c>
      <c r="B78" s="26" t="s">
        <v>103</v>
      </c>
      <c r="C78" s="27">
        <f t="shared" si="3"/>
        <v>84.429999999999993</v>
      </c>
      <c r="D78" s="7">
        <v>250</v>
      </c>
    </row>
    <row r="79" spans="1:4" x14ac:dyDescent="0.25">
      <c r="A79" s="1">
        <v>24</v>
      </c>
      <c r="B79" s="26" t="s">
        <v>103</v>
      </c>
      <c r="C79" s="27">
        <f t="shared" si="3"/>
        <v>84.429999999999993</v>
      </c>
      <c r="D79" s="7">
        <v>250</v>
      </c>
    </row>
    <row r="80" spans="1:4" x14ac:dyDescent="0.25">
      <c r="A80" s="1">
        <v>25</v>
      </c>
      <c r="B80" s="26" t="s">
        <v>103</v>
      </c>
      <c r="C80" s="27">
        <f t="shared" si="3"/>
        <v>84.429999999999993</v>
      </c>
      <c r="D80" s="7">
        <v>250</v>
      </c>
    </row>
    <row r="81" spans="1:4" x14ac:dyDescent="0.25">
      <c r="A81" s="1">
        <v>26</v>
      </c>
      <c r="B81" s="26" t="s">
        <v>103</v>
      </c>
      <c r="C81" s="27">
        <f t="shared" si="3"/>
        <v>84.429999999999993</v>
      </c>
      <c r="D81" s="7">
        <v>250</v>
      </c>
    </row>
    <row r="82" spans="1:4" x14ac:dyDescent="0.25">
      <c r="A82" s="1">
        <v>27</v>
      </c>
      <c r="B82" s="26" t="s">
        <v>103</v>
      </c>
      <c r="C82" s="27">
        <f t="shared" si="3"/>
        <v>84.429999999999993</v>
      </c>
      <c r="D82" s="7">
        <v>250</v>
      </c>
    </row>
    <row r="83" spans="1:4" x14ac:dyDescent="0.25">
      <c r="A83" s="1">
        <v>28</v>
      </c>
      <c r="B83" s="26" t="s">
        <v>103</v>
      </c>
      <c r="C83" s="27">
        <f t="shared" si="3"/>
        <v>84.429999999999993</v>
      </c>
      <c r="D83" s="7">
        <v>250</v>
      </c>
    </row>
    <row r="84" spans="1:4" x14ac:dyDescent="0.25">
      <c r="A84" s="1">
        <v>29</v>
      </c>
      <c r="B84" s="26" t="s">
        <v>103</v>
      </c>
      <c r="C84" s="27">
        <v>84.43</v>
      </c>
      <c r="D84" s="7">
        <v>250</v>
      </c>
    </row>
    <row r="85" spans="1:4" x14ac:dyDescent="0.25">
      <c r="A85" s="1">
        <v>30</v>
      </c>
      <c r="B85" s="26" t="s">
        <v>103</v>
      </c>
      <c r="C85" s="27">
        <v>84.43</v>
      </c>
      <c r="D85" s="7">
        <v>250</v>
      </c>
    </row>
    <row r="86" spans="1:4" x14ac:dyDescent="0.25">
      <c r="A86" s="1">
        <v>31</v>
      </c>
      <c r="B86" s="26" t="s">
        <v>103</v>
      </c>
      <c r="C86" s="27">
        <v>84.43</v>
      </c>
      <c r="D86" s="7">
        <v>250</v>
      </c>
    </row>
    <row r="87" spans="1:4" x14ac:dyDescent="0.25">
      <c r="A87" s="1">
        <v>32</v>
      </c>
      <c r="B87" s="26" t="s">
        <v>103</v>
      </c>
      <c r="C87" s="27">
        <v>84.43</v>
      </c>
      <c r="D87" s="7">
        <v>250</v>
      </c>
    </row>
    <row r="88" spans="1:4" x14ac:dyDescent="0.25">
      <c r="A88" s="1">
        <v>33</v>
      </c>
      <c r="B88" s="26" t="s">
        <v>13</v>
      </c>
      <c r="C88" s="27">
        <v>74.97</v>
      </c>
      <c r="D88" s="7">
        <v>250</v>
      </c>
    </row>
    <row r="89" spans="1:4" x14ac:dyDescent="0.25">
      <c r="A89" s="1">
        <v>34</v>
      </c>
      <c r="B89" s="26" t="s">
        <v>21</v>
      </c>
      <c r="C89" s="27">
        <v>80.16</v>
      </c>
      <c r="D89" s="7">
        <v>250</v>
      </c>
    </row>
    <row r="90" spans="1:4" x14ac:dyDescent="0.25">
      <c r="A90" s="1">
        <v>35</v>
      </c>
      <c r="B90" s="26" t="s">
        <v>21</v>
      </c>
      <c r="C90" s="27">
        <f>76.59+3.57</f>
        <v>80.16</v>
      </c>
      <c r="D90" s="7">
        <v>250</v>
      </c>
    </row>
    <row r="91" spans="1:4" x14ac:dyDescent="0.25">
      <c r="A91" s="1">
        <v>36</v>
      </c>
      <c r="B91" s="26" t="s">
        <v>104</v>
      </c>
      <c r="C91" s="41">
        <f t="shared" ref="C91:C96" si="4">75.64+3.57</f>
        <v>79.209999999999994</v>
      </c>
      <c r="D91" s="7">
        <v>250</v>
      </c>
    </row>
    <row r="92" spans="1:4" x14ac:dyDescent="0.25">
      <c r="A92" s="1">
        <v>37</v>
      </c>
      <c r="B92" s="26" t="s">
        <v>104</v>
      </c>
      <c r="C92" s="41">
        <f t="shared" si="4"/>
        <v>79.209999999999994</v>
      </c>
      <c r="D92" s="7">
        <v>250</v>
      </c>
    </row>
    <row r="93" spans="1:4" x14ac:dyDescent="0.25">
      <c r="A93" s="1">
        <v>38</v>
      </c>
      <c r="B93" s="26" t="s">
        <v>104</v>
      </c>
      <c r="C93" s="41">
        <f t="shared" si="4"/>
        <v>79.209999999999994</v>
      </c>
      <c r="D93" s="7">
        <v>250</v>
      </c>
    </row>
    <row r="94" spans="1:4" x14ac:dyDescent="0.25">
      <c r="A94" s="1">
        <v>39</v>
      </c>
      <c r="B94" s="26" t="s">
        <v>104</v>
      </c>
      <c r="C94" s="41">
        <f t="shared" si="4"/>
        <v>79.209999999999994</v>
      </c>
      <c r="D94" s="7">
        <v>250</v>
      </c>
    </row>
    <row r="95" spans="1:4" x14ac:dyDescent="0.25">
      <c r="A95" s="1">
        <v>40</v>
      </c>
      <c r="B95" s="26" t="s">
        <v>104</v>
      </c>
      <c r="C95" s="41">
        <f t="shared" si="4"/>
        <v>79.209999999999994</v>
      </c>
      <c r="D95" s="7">
        <v>250</v>
      </c>
    </row>
    <row r="96" spans="1:4" x14ac:dyDescent="0.25">
      <c r="A96" s="1">
        <v>41</v>
      </c>
      <c r="B96" s="26" t="s">
        <v>104</v>
      </c>
      <c r="C96" s="41">
        <f t="shared" si="4"/>
        <v>79.209999999999994</v>
      </c>
      <c r="D96" s="7">
        <v>250</v>
      </c>
    </row>
    <row r="97" spans="1:4" x14ac:dyDescent="0.25">
      <c r="A97" s="1">
        <v>42</v>
      </c>
      <c r="B97" s="26" t="s">
        <v>105</v>
      </c>
      <c r="C97" s="27">
        <f>73.59+3.57</f>
        <v>77.16</v>
      </c>
      <c r="D97" s="7">
        <v>250</v>
      </c>
    </row>
    <row r="98" spans="1:4" x14ac:dyDescent="0.25">
      <c r="A98" s="1">
        <v>43</v>
      </c>
      <c r="B98" s="26" t="s">
        <v>105</v>
      </c>
      <c r="C98" s="27">
        <f>73.59+3.57</f>
        <v>77.16</v>
      </c>
      <c r="D98" s="7">
        <v>250</v>
      </c>
    </row>
    <row r="99" spans="1:4" x14ac:dyDescent="0.25">
      <c r="A99" s="1">
        <v>44</v>
      </c>
      <c r="B99" s="26" t="s">
        <v>105</v>
      </c>
      <c r="C99" s="27">
        <f>73.59+3.57</f>
        <v>77.16</v>
      </c>
      <c r="D99" s="7">
        <v>250</v>
      </c>
    </row>
    <row r="100" spans="1:4" x14ac:dyDescent="0.25">
      <c r="A100" s="1">
        <v>45</v>
      </c>
      <c r="B100" s="26" t="s">
        <v>105</v>
      </c>
      <c r="C100" s="27">
        <f>73.59+3.57</f>
        <v>77.16</v>
      </c>
      <c r="D100" s="7">
        <v>250</v>
      </c>
    </row>
    <row r="101" spans="1:4" x14ac:dyDescent="0.25">
      <c r="A101" s="1">
        <v>46</v>
      </c>
      <c r="B101" s="26" t="s">
        <v>105</v>
      </c>
      <c r="C101" s="27">
        <f>73.59+3.57</f>
        <v>77.16</v>
      </c>
      <c r="D101" s="7">
        <v>250</v>
      </c>
    </row>
    <row r="102" spans="1:4" x14ac:dyDescent="0.25">
      <c r="A102" s="1">
        <v>47</v>
      </c>
      <c r="B102" s="26" t="s">
        <v>13</v>
      </c>
      <c r="C102" s="27">
        <f>71.4+3.57</f>
        <v>74.97</v>
      </c>
      <c r="D102" s="7">
        <v>250</v>
      </c>
    </row>
    <row r="103" spans="1:4" x14ac:dyDescent="0.25">
      <c r="A103" s="1">
        <v>48</v>
      </c>
      <c r="B103" s="26" t="s">
        <v>103</v>
      </c>
      <c r="C103" s="27">
        <v>84.43</v>
      </c>
      <c r="D103" s="7">
        <v>250</v>
      </c>
    </row>
    <row r="104" spans="1:4" x14ac:dyDescent="0.25">
      <c r="A104" s="1">
        <v>49</v>
      </c>
      <c r="B104" s="39" t="s">
        <v>13</v>
      </c>
      <c r="C104" s="27">
        <f>71.4+3.57</f>
        <v>74.97</v>
      </c>
      <c r="D104" s="7">
        <v>250</v>
      </c>
    </row>
  </sheetData>
  <mergeCells count="39">
    <mergeCell ref="A2:H2"/>
    <mergeCell ref="A25:C25"/>
    <mergeCell ref="A54:A55"/>
    <mergeCell ref="B54:B55"/>
    <mergeCell ref="C54:C55"/>
    <mergeCell ref="D54:D55"/>
    <mergeCell ref="A52:D52"/>
    <mergeCell ref="A12:H12"/>
    <mergeCell ref="A14:A16"/>
    <mergeCell ref="B14:B16"/>
    <mergeCell ref="C14:C16"/>
    <mergeCell ref="D14:H14"/>
    <mergeCell ref="D15:D16"/>
    <mergeCell ref="E15:E16"/>
    <mergeCell ref="F15:F16"/>
    <mergeCell ref="G15:G16"/>
    <mergeCell ref="H15:H16"/>
    <mergeCell ref="A43:C43"/>
    <mergeCell ref="A27:H27"/>
    <mergeCell ref="A29:A31"/>
    <mergeCell ref="B29:B31"/>
    <mergeCell ref="C29:C31"/>
    <mergeCell ref="D29:H29"/>
    <mergeCell ref="D30:D31"/>
    <mergeCell ref="E30:E31"/>
    <mergeCell ref="F30:F31"/>
    <mergeCell ref="G30:G31"/>
    <mergeCell ref="H30:H31"/>
    <mergeCell ref="A10:C10"/>
    <mergeCell ref="H7:H8"/>
    <mergeCell ref="C6:C8"/>
    <mergeCell ref="A6:A8"/>
    <mergeCell ref="A4:H4"/>
    <mergeCell ref="D7:D8"/>
    <mergeCell ref="E7:E8"/>
    <mergeCell ref="F7:F8"/>
    <mergeCell ref="G7:G8"/>
    <mergeCell ref="D6:H6"/>
    <mergeCell ref="B6:B8"/>
  </mergeCells>
  <phoneticPr fontId="4" type="noConversion"/>
  <printOptions horizontalCentered="1"/>
  <pageMargins left="0.6692913385826772" right="0.51181102362204722" top="1.5442519685039371" bottom="0.74803149606299213" header="0.23622047244094491" footer="0.31496062992125984"/>
  <pageSetup paperSize="9" scale="71" orientation="portrait" r:id="rId1"/>
  <headerFooter>
    <oddHeader>&amp;L&amp;G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abSelected="1" topLeftCell="A67" workbookViewId="0">
      <selection activeCell="A98" sqref="A98:XFD98"/>
    </sheetView>
  </sheetViews>
  <sheetFormatPr baseColWidth="10" defaultRowHeight="15" x14ac:dyDescent="0.25"/>
  <cols>
    <col min="1" max="1" width="5.28515625" customWidth="1"/>
    <col min="2" max="2" width="54.140625" bestFit="1" customWidth="1"/>
    <col min="3" max="3" width="14.7109375" customWidth="1"/>
  </cols>
  <sheetData>
    <row r="1" spans="1:3" x14ac:dyDescent="0.25">
      <c r="A1" s="86" t="s">
        <v>60</v>
      </c>
      <c r="B1" s="86"/>
      <c r="C1" s="86"/>
    </row>
    <row r="2" spans="1:3" x14ac:dyDescent="0.25">
      <c r="A2" s="11"/>
      <c r="B2" s="12"/>
      <c r="C2" s="13"/>
    </row>
    <row r="3" spans="1:3" ht="25.5" x14ac:dyDescent="0.25">
      <c r="A3" s="15" t="s">
        <v>12</v>
      </c>
      <c r="B3" s="15" t="s">
        <v>56</v>
      </c>
      <c r="C3" s="16" t="s">
        <v>55</v>
      </c>
    </row>
    <row r="4" spans="1:3" x14ac:dyDescent="0.25">
      <c r="A4" s="14">
        <v>1</v>
      </c>
      <c r="B4" s="58" t="s">
        <v>89</v>
      </c>
      <c r="C4" s="48">
        <v>16000</v>
      </c>
    </row>
    <row r="5" spans="1:3" x14ac:dyDescent="0.25">
      <c r="A5" s="14">
        <v>2</v>
      </c>
      <c r="B5" s="42" t="s">
        <v>155</v>
      </c>
      <c r="C5" s="48">
        <v>16000</v>
      </c>
    </row>
    <row r="6" spans="1:3" x14ac:dyDescent="0.25">
      <c r="A6" s="14">
        <v>3</v>
      </c>
      <c r="B6" s="58" t="s">
        <v>106</v>
      </c>
      <c r="C6" s="48">
        <v>9000</v>
      </c>
    </row>
    <row r="7" spans="1:3" ht="15.75" x14ac:dyDescent="0.25">
      <c r="A7" s="14">
        <v>4</v>
      </c>
      <c r="B7" s="59" t="s">
        <v>107</v>
      </c>
      <c r="C7" s="49">
        <v>6150</v>
      </c>
    </row>
    <row r="8" spans="1:3" x14ac:dyDescent="0.25">
      <c r="A8" s="14">
        <v>5</v>
      </c>
      <c r="B8" s="42" t="s">
        <v>151</v>
      </c>
      <c r="C8" s="48">
        <v>9000</v>
      </c>
    </row>
    <row r="9" spans="1:3" x14ac:dyDescent="0.25">
      <c r="A9" s="14">
        <v>6</v>
      </c>
      <c r="B9" s="58" t="s">
        <v>108</v>
      </c>
      <c r="C9" s="48">
        <v>10000</v>
      </c>
    </row>
    <row r="10" spans="1:3" x14ac:dyDescent="0.25">
      <c r="A10" s="14">
        <v>7</v>
      </c>
      <c r="B10" s="58" t="s">
        <v>67</v>
      </c>
      <c r="C10" s="48">
        <v>9000</v>
      </c>
    </row>
    <row r="11" spans="1:3" x14ac:dyDescent="0.25">
      <c r="A11" s="14">
        <v>8</v>
      </c>
      <c r="B11" s="58" t="s">
        <v>96</v>
      </c>
      <c r="C11" s="48">
        <v>7000</v>
      </c>
    </row>
    <row r="12" spans="1:3" x14ac:dyDescent="0.25">
      <c r="A12" s="14">
        <v>10</v>
      </c>
      <c r="B12" s="58" t="s">
        <v>87</v>
      </c>
      <c r="C12" s="48">
        <v>10000</v>
      </c>
    </row>
    <row r="13" spans="1:3" x14ac:dyDescent="0.25">
      <c r="A13" s="14">
        <v>11</v>
      </c>
      <c r="B13" s="58" t="s">
        <v>65</v>
      </c>
      <c r="C13" s="48">
        <v>14967.74</v>
      </c>
    </row>
    <row r="14" spans="1:3" ht="15.75" x14ac:dyDescent="0.25">
      <c r="A14" s="14">
        <v>12</v>
      </c>
      <c r="B14" s="59" t="s">
        <v>109</v>
      </c>
      <c r="C14" s="50">
        <v>8000</v>
      </c>
    </row>
    <row r="15" spans="1:3" x14ac:dyDescent="0.25">
      <c r="A15" s="14">
        <v>13</v>
      </c>
      <c r="B15" s="58" t="s">
        <v>95</v>
      </c>
      <c r="C15" s="48">
        <v>9000</v>
      </c>
    </row>
    <row r="16" spans="1:3" x14ac:dyDescent="0.25">
      <c r="A16" s="14">
        <v>14</v>
      </c>
      <c r="B16" s="58" t="s">
        <v>90</v>
      </c>
      <c r="C16" s="48">
        <v>8000</v>
      </c>
    </row>
    <row r="17" spans="1:3" x14ac:dyDescent="0.25">
      <c r="A17" s="14">
        <v>15</v>
      </c>
      <c r="B17" s="44" t="s">
        <v>93</v>
      </c>
      <c r="C17" s="48">
        <v>8000</v>
      </c>
    </row>
    <row r="18" spans="1:3" ht="15.75" x14ac:dyDescent="0.25">
      <c r="A18" s="14">
        <v>16</v>
      </c>
      <c r="B18" s="59" t="s">
        <v>87</v>
      </c>
      <c r="C18" s="50">
        <v>6000</v>
      </c>
    </row>
    <row r="19" spans="1:3" ht="15.75" x14ac:dyDescent="0.25">
      <c r="A19" s="14">
        <v>17</v>
      </c>
      <c r="B19" s="43" t="s">
        <v>156</v>
      </c>
      <c r="C19" s="50">
        <v>7483.87</v>
      </c>
    </row>
    <row r="20" spans="1:3" x14ac:dyDescent="0.25">
      <c r="A20" s="14">
        <v>18</v>
      </c>
      <c r="B20" s="58" t="s">
        <v>110</v>
      </c>
      <c r="C20" s="48">
        <v>5500</v>
      </c>
    </row>
    <row r="21" spans="1:3" x14ac:dyDescent="0.25">
      <c r="A21" s="14">
        <v>19</v>
      </c>
      <c r="B21" s="60" t="s">
        <v>83</v>
      </c>
      <c r="C21" s="51">
        <v>5500</v>
      </c>
    </row>
    <row r="22" spans="1:3" x14ac:dyDescent="0.25">
      <c r="A22" s="14">
        <v>20</v>
      </c>
      <c r="B22" s="60" t="s">
        <v>82</v>
      </c>
      <c r="C22" s="51">
        <v>12000</v>
      </c>
    </row>
    <row r="23" spans="1:3" x14ac:dyDescent="0.25">
      <c r="A23" s="14">
        <v>21</v>
      </c>
      <c r="B23" s="58" t="s">
        <v>87</v>
      </c>
      <c r="C23" s="50">
        <v>5000</v>
      </c>
    </row>
    <row r="24" spans="1:3" x14ac:dyDescent="0.25">
      <c r="A24" s="14">
        <v>22</v>
      </c>
      <c r="B24" s="58" t="s">
        <v>87</v>
      </c>
      <c r="C24" s="48">
        <v>10000</v>
      </c>
    </row>
    <row r="25" spans="1:3" x14ac:dyDescent="0.25">
      <c r="A25" s="14">
        <v>23</v>
      </c>
      <c r="B25" s="58" t="s">
        <v>87</v>
      </c>
      <c r="C25" s="51">
        <v>4000</v>
      </c>
    </row>
    <row r="26" spans="1:3" x14ac:dyDescent="0.25">
      <c r="A26" s="14">
        <v>24</v>
      </c>
      <c r="B26" s="46" t="s">
        <v>150</v>
      </c>
      <c r="C26" s="51">
        <v>4000</v>
      </c>
    </row>
    <row r="27" spans="1:3" x14ac:dyDescent="0.25">
      <c r="A27" s="14">
        <v>25</v>
      </c>
      <c r="B27" s="58" t="s">
        <v>87</v>
      </c>
      <c r="C27" s="51">
        <v>4000</v>
      </c>
    </row>
    <row r="28" spans="1:3" x14ac:dyDescent="0.25">
      <c r="A28" s="14">
        <v>26</v>
      </c>
      <c r="B28" s="58" t="s">
        <v>87</v>
      </c>
      <c r="C28" s="51">
        <v>3500</v>
      </c>
    </row>
    <row r="29" spans="1:3" x14ac:dyDescent="0.25">
      <c r="A29" s="14">
        <v>27</v>
      </c>
      <c r="B29" s="58" t="s">
        <v>87</v>
      </c>
      <c r="C29" s="48">
        <v>4000</v>
      </c>
    </row>
    <row r="30" spans="1:3" x14ac:dyDescent="0.25">
      <c r="A30" s="14">
        <v>28</v>
      </c>
      <c r="B30" s="58" t="s">
        <v>47</v>
      </c>
      <c r="C30" s="48">
        <v>3700</v>
      </c>
    </row>
    <row r="31" spans="1:3" x14ac:dyDescent="0.25">
      <c r="A31" s="14">
        <v>29</v>
      </c>
      <c r="B31" s="58" t="s">
        <v>47</v>
      </c>
      <c r="C31" s="48">
        <v>3600</v>
      </c>
    </row>
    <row r="32" spans="1:3" x14ac:dyDescent="0.25">
      <c r="A32" s="14">
        <v>30</v>
      </c>
      <c r="B32" s="58" t="s">
        <v>47</v>
      </c>
      <c r="C32" s="48">
        <v>4100</v>
      </c>
    </row>
    <row r="33" spans="1:3" ht="15.75" x14ac:dyDescent="0.25">
      <c r="A33" s="14">
        <v>31</v>
      </c>
      <c r="B33" s="59" t="s">
        <v>47</v>
      </c>
      <c r="C33" s="48">
        <v>3700</v>
      </c>
    </row>
    <row r="34" spans="1:3" x14ac:dyDescent="0.25">
      <c r="A34" s="14">
        <v>32</v>
      </c>
      <c r="B34" s="58" t="s">
        <v>91</v>
      </c>
      <c r="C34" s="48">
        <v>2300</v>
      </c>
    </row>
    <row r="35" spans="1:3" ht="14.25" customHeight="1" x14ac:dyDescent="0.25">
      <c r="A35" s="14">
        <v>33</v>
      </c>
      <c r="B35" s="46" t="s">
        <v>111</v>
      </c>
      <c r="C35" s="51">
        <v>8500</v>
      </c>
    </row>
    <row r="36" spans="1:3" x14ac:dyDescent="0.25">
      <c r="A36" s="14">
        <v>34</v>
      </c>
      <c r="B36" s="58" t="s">
        <v>46</v>
      </c>
      <c r="C36" s="51">
        <v>3200</v>
      </c>
    </row>
    <row r="37" spans="1:3" x14ac:dyDescent="0.25">
      <c r="A37" s="14">
        <v>35</v>
      </c>
      <c r="B37" s="58" t="s">
        <v>87</v>
      </c>
      <c r="C37" s="51">
        <v>4000</v>
      </c>
    </row>
    <row r="38" spans="1:3" x14ac:dyDescent="0.25">
      <c r="A38" s="14">
        <v>36</v>
      </c>
      <c r="B38" s="58" t="s">
        <v>46</v>
      </c>
      <c r="C38" s="51">
        <v>2500</v>
      </c>
    </row>
    <row r="39" spans="1:3" x14ac:dyDescent="0.25">
      <c r="A39" s="14">
        <v>37</v>
      </c>
      <c r="B39" s="58" t="s">
        <v>46</v>
      </c>
      <c r="C39" s="51">
        <v>2300</v>
      </c>
    </row>
    <row r="40" spans="1:3" x14ac:dyDescent="0.25">
      <c r="A40" s="14">
        <v>38</v>
      </c>
      <c r="B40" s="58" t="s">
        <v>46</v>
      </c>
      <c r="C40" s="51">
        <v>2151.61</v>
      </c>
    </row>
    <row r="41" spans="1:3" x14ac:dyDescent="0.25">
      <c r="A41" s="14">
        <v>39</v>
      </c>
      <c r="B41" s="44" t="s">
        <v>46</v>
      </c>
      <c r="C41" s="51">
        <v>2300</v>
      </c>
    </row>
    <row r="42" spans="1:3" x14ac:dyDescent="0.25">
      <c r="A42" s="14">
        <v>40</v>
      </c>
      <c r="B42" s="47" t="s">
        <v>0</v>
      </c>
      <c r="C42" s="52">
        <v>2300</v>
      </c>
    </row>
    <row r="43" spans="1:3" x14ac:dyDescent="0.25">
      <c r="A43" s="14">
        <v>41</v>
      </c>
      <c r="B43" s="58" t="s">
        <v>87</v>
      </c>
      <c r="C43" s="50">
        <v>7500</v>
      </c>
    </row>
    <row r="44" spans="1:3" x14ac:dyDescent="0.25">
      <c r="A44" s="14">
        <v>42</v>
      </c>
      <c r="B44" s="58" t="s">
        <v>84</v>
      </c>
      <c r="C44" s="50">
        <v>7500</v>
      </c>
    </row>
    <row r="45" spans="1:3" x14ac:dyDescent="0.25">
      <c r="A45" s="14">
        <v>43</v>
      </c>
      <c r="B45" s="58" t="s">
        <v>47</v>
      </c>
      <c r="C45" s="48">
        <v>4000</v>
      </c>
    </row>
    <row r="46" spans="1:3" x14ac:dyDescent="0.25">
      <c r="A46" s="14">
        <v>44</v>
      </c>
      <c r="B46" s="58" t="s">
        <v>46</v>
      </c>
      <c r="C46" s="48">
        <v>3200</v>
      </c>
    </row>
    <row r="47" spans="1:3" x14ac:dyDescent="0.25">
      <c r="A47" s="14">
        <v>45</v>
      </c>
      <c r="B47" s="58" t="s">
        <v>46</v>
      </c>
      <c r="C47" s="48">
        <v>4000</v>
      </c>
    </row>
    <row r="48" spans="1:3" x14ac:dyDescent="0.25">
      <c r="A48" s="14">
        <v>46</v>
      </c>
      <c r="B48" s="58" t="s">
        <v>46</v>
      </c>
      <c r="C48" s="48">
        <v>2300</v>
      </c>
    </row>
    <row r="49" spans="1:3" x14ac:dyDescent="0.25">
      <c r="A49" s="14">
        <v>47</v>
      </c>
      <c r="B49" s="58" t="s">
        <v>46</v>
      </c>
      <c r="C49" s="48">
        <v>3200</v>
      </c>
    </row>
    <row r="50" spans="1:3" x14ac:dyDescent="0.25">
      <c r="A50" s="14">
        <v>48</v>
      </c>
      <c r="B50" s="58" t="s">
        <v>46</v>
      </c>
      <c r="C50" s="48">
        <v>2500</v>
      </c>
    </row>
    <row r="51" spans="1:3" x14ac:dyDescent="0.25">
      <c r="A51" s="14">
        <v>49</v>
      </c>
      <c r="B51" s="58" t="s">
        <v>46</v>
      </c>
      <c r="C51" s="48">
        <v>2300</v>
      </c>
    </row>
    <row r="52" spans="1:3" x14ac:dyDescent="0.25">
      <c r="A52" s="14">
        <v>50</v>
      </c>
      <c r="B52" s="58" t="s">
        <v>46</v>
      </c>
      <c r="C52" s="48">
        <v>2300</v>
      </c>
    </row>
    <row r="53" spans="1:3" x14ac:dyDescent="0.25">
      <c r="A53" s="14">
        <v>51</v>
      </c>
      <c r="B53" s="58" t="s">
        <v>46</v>
      </c>
      <c r="C53" s="48">
        <v>2300</v>
      </c>
    </row>
    <row r="54" spans="1:3" x14ac:dyDescent="0.25">
      <c r="A54" s="14">
        <v>52</v>
      </c>
      <c r="B54" s="58" t="s">
        <v>46</v>
      </c>
      <c r="C54" s="48">
        <v>2300</v>
      </c>
    </row>
    <row r="55" spans="1:3" x14ac:dyDescent="0.25">
      <c r="A55" s="14">
        <v>53</v>
      </c>
      <c r="B55" s="58" t="s">
        <v>46</v>
      </c>
      <c r="C55" s="48">
        <v>2300</v>
      </c>
    </row>
    <row r="56" spans="1:3" x14ac:dyDescent="0.25">
      <c r="A56" s="14">
        <v>54</v>
      </c>
      <c r="B56" s="58" t="s">
        <v>46</v>
      </c>
      <c r="C56" s="48">
        <v>2300</v>
      </c>
    </row>
    <row r="57" spans="1:3" x14ac:dyDescent="0.25">
      <c r="A57" s="14">
        <v>55</v>
      </c>
      <c r="B57" s="58" t="s">
        <v>46</v>
      </c>
      <c r="C57" s="48">
        <v>2300</v>
      </c>
    </row>
    <row r="58" spans="1:3" x14ac:dyDescent="0.25">
      <c r="A58" s="14">
        <v>56</v>
      </c>
      <c r="B58" s="58" t="s">
        <v>87</v>
      </c>
      <c r="C58" s="48">
        <v>3000</v>
      </c>
    </row>
    <row r="59" spans="1:3" x14ac:dyDescent="0.25">
      <c r="A59" s="14">
        <v>57</v>
      </c>
      <c r="B59" s="58" t="s">
        <v>46</v>
      </c>
      <c r="C59" s="48">
        <v>2300</v>
      </c>
    </row>
    <row r="60" spans="1:3" x14ac:dyDescent="0.25">
      <c r="A60" s="14">
        <v>58</v>
      </c>
      <c r="B60" s="44" t="s">
        <v>46</v>
      </c>
      <c r="C60" s="48">
        <v>2300</v>
      </c>
    </row>
    <row r="61" spans="1:3" x14ac:dyDescent="0.25">
      <c r="A61" s="14">
        <v>59</v>
      </c>
      <c r="B61" s="44" t="s">
        <v>46</v>
      </c>
      <c r="C61" s="48">
        <v>2300</v>
      </c>
    </row>
    <row r="62" spans="1:3" x14ac:dyDescent="0.25">
      <c r="A62" s="14">
        <v>60</v>
      </c>
      <c r="B62" s="44" t="s">
        <v>46</v>
      </c>
      <c r="C62" s="48">
        <v>3500</v>
      </c>
    </row>
    <row r="63" spans="1:3" x14ac:dyDescent="0.25">
      <c r="A63" s="14">
        <v>61</v>
      </c>
      <c r="B63" s="44" t="s">
        <v>46</v>
      </c>
      <c r="C63" s="48">
        <v>2300</v>
      </c>
    </row>
    <row r="64" spans="1:3" x14ac:dyDescent="0.25">
      <c r="A64" s="14">
        <v>62</v>
      </c>
      <c r="B64" s="44" t="s">
        <v>46</v>
      </c>
      <c r="C64" s="48">
        <v>2300</v>
      </c>
    </row>
    <row r="65" spans="1:3" ht="15" customHeight="1" x14ac:dyDescent="0.25">
      <c r="A65" s="14">
        <v>63</v>
      </c>
      <c r="B65" s="46" t="s">
        <v>112</v>
      </c>
      <c r="C65" s="53">
        <v>9000</v>
      </c>
    </row>
    <row r="66" spans="1:3" x14ac:dyDescent="0.25">
      <c r="A66" s="14">
        <v>64</v>
      </c>
      <c r="B66" s="45" t="s">
        <v>108</v>
      </c>
      <c r="C66" s="53">
        <v>5000</v>
      </c>
    </row>
    <row r="67" spans="1:3" ht="15" customHeight="1" x14ac:dyDescent="0.25">
      <c r="A67" s="14">
        <v>65</v>
      </c>
      <c r="B67" s="58" t="s">
        <v>66</v>
      </c>
      <c r="C67" s="53">
        <v>9000</v>
      </c>
    </row>
    <row r="68" spans="1:3" x14ac:dyDescent="0.25">
      <c r="A68" s="14">
        <v>66</v>
      </c>
      <c r="B68" s="61" t="s">
        <v>113</v>
      </c>
      <c r="C68" s="54">
        <v>9000</v>
      </c>
    </row>
    <row r="69" spans="1:3" x14ac:dyDescent="0.25">
      <c r="A69" s="14">
        <v>67</v>
      </c>
      <c r="B69" s="58" t="s">
        <v>88</v>
      </c>
      <c r="C69" s="48">
        <v>4800</v>
      </c>
    </row>
    <row r="70" spans="1:3" x14ac:dyDescent="0.25">
      <c r="A70" s="14">
        <v>68</v>
      </c>
      <c r="B70" s="44" t="s">
        <v>81</v>
      </c>
      <c r="C70" s="48">
        <v>9000</v>
      </c>
    </row>
    <row r="71" spans="1:3" x14ac:dyDescent="0.25">
      <c r="A71" s="14">
        <v>69</v>
      </c>
      <c r="B71" s="58" t="s">
        <v>108</v>
      </c>
      <c r="C71" s="48">
        <v>6000</v>
      </c>
    </row>
    <row r="72" spans="1:3" x14ac:dyDescent="0.25">
      <c r="A72" s="14">
        <v>70</v>
      </c>
      <c r="B72" s="58" t="s">
        <v>114</v>
      </c>
      <c r="C72" s="48">
        <v>5000</v>
      </c>
    </row>
    <row r="73" spans="1:3" x14ac:dyDescent="0.25">
      <c r="A73" s="14">
        <v>71</v>
      </c>
      <c r="B73" s="58" t="s">
        <v>114</v>
      </c>
      <c r="C73" s="48">
        <v>4500</v>
      </c>
    </row>
    <row r="74" spans="1:3" x14ac:dyDescent="0.25">
      <c r="A74" s="14">
        <v>72</v>
      </c>
      <c r="B74" s="58" t="s">
        <v>114</v>
      </c>
      <c r="C74" s="48">
        <v>4500</v>
      </c>
    </row>
    <row r="75" spans="1:3" x14ac:dyDescent="0.25">
      <c r="A75" s="14">
        <v>73</v>
      </c>
      <c r="B75" s="58" t="s">
        <v>114</v>
      </c>
      <c r="C75" s="48">
        <v>4000</v>
      </c>
    </row>
    <row r="76" spans="1:3" x14ac:dyDescent="0.25">
      <c r="A76" s="14">
        <v>74</v>
      </c>
      <c r="B76" s="58" t="s">
        <v>114</v>
      </c>
      <c r="C76" s="48">
        <v>4000</v>
      </c>
    </row>
    <row r="77" spans="1:3" x14ac:dyDescent="0.25">
      <c r="A77" s="14">
        <v>75</v>
      </c>
      <c r="B77" s="58" t="s">
        <v>114</v>
      </c>
      <c r="C77" s="48">
        <v>4000</v>
      </c>
    </row>
    <row r="78" spans="1:3" x14ac:dyDescent="0.25">
      <c r="A78" s="14">
        <v>76</v>
      </c>
      <c r="B78" s="58" t="s">
        <v>115</v>
      </c>
      <c r="C78" s="48">
        <v>4000</v>
      </c>
    </row>
    <row r="79" spans="1:3" x14ac:dyDescent="0.25">
      <c r="A79" s="14">
        <v>77</v>
      </c>
      <c r="B79" s="44" t="s">
        <v>114</v>
      </c>
      <c r="C79" s="48">
        <v>4000</v>
      </c>
    </row>
    <row r="80" spans="1:3" x14ac:dyDescent="0.25">
      <c r="A80" s="14">
        <v>78</v>
      </c>
      <c r="B80" s="44" t="s">
        <v>114</v>
      </c>
      <c r="C80" s="48">
        <v>4000</v>
      </c>
    </row>
    <row r="81" spans="1:3" x14ac:dyDescent="0.25">
      <c r="A81" s="14">
        <v>79</v>
      </c>
      <c r="B81" s="58" t="s">
        <v>116</v>
      </c>
      <c r="C81" s="48">
        <v>8000</v>
      </c>
    </row>
    <row r="82" spans="1:3" x14ac:dyDescent="0.25">
      <c r="A82" s="14">
        <v>80</v>
      </c>
      <c r="B82" s="60" t="s">
        <v>84</v>
      </c>
      <c r="C82" s="51">
        <v>8000</v>
      </c>
    </row>
    <row r="83" spans="1:3" x14ac:dyDescent="0.25">
      <c r="A83" s="14">
        <v>81</v>
      </c>
      <c r="B83" s="46" t="s">
        <v>97</v>
      </c>
      <c r="C83" s="51">
        <v>8000</v>
      </c>
    </row>
    <row r="84" spans="1:3" x14ac:dyDescent="0.25">
      <c r="A84" s="14">
        <v>82</v>
      </c>
      <c r="B84" s="58" t="s">
        <v>98</v>
      </c>
      <c r="C84" s="48">
        <v>7500</v>
      </c>
    </row>
    <row r="85" spans="1:3" x14ac:dyDescent="0.25">
      <c r="A85" s="14">
        <v>83</v>
      </c>
      <c r="B85" s="58" t="s">
        <v>87</v>
      </c>
      <c r="C85" s="51">
        <v>4000</v>
      </c>
    </row>
    <row r="86" spans="1:3" x14ac:dyDescent="0.25">
      <c r="A86" s="14">
        <v>84</v>
      </c>
      <c r="B86" s="58" t="s">
        <v>46</v>
      </c>
      <c r="C86" s="48">
        <v>3000</v>
      </c>
    </row>
    <row r="87" spans="1:3" x14ac:dyDescent="0.25">
      <c r="A87" s="14">
        <v>85</v>
      </c>
      <c r="B87" s="58" t="s">
        <v>46</v>
      </c>
      <c r="C87" s="48">
        <v>2400</v>
      </c>
    </row>
    <row r="88" spans="1:3" x14ac:dyDescent="0.25">
      <c r="A88" s="14">
        <v>86</v>
      </c>
      <c r="B88" s="58" t="s">
        <v>46</v>
      </c>
      <c r="C88" s="48">
        <v>2400</v>
      </c>
    </row>
    <row r="89" spans="1:3" x14ac:dyDescent="0.25">
      <c r="A89" s="14">
        <v>87</v>
      </c>
      <c r="B89" s="58" t="s">
        <v>46</v>
      </c>
      <c r="C89" s="48">
        <v>2432.2600000000002</v>
      </c>
    </row>
    <row r="90" spans="1:3" x14ac:dyDescent="0.25">
      <c r="A90" s="14">
        <v>88</v>
      </c>
      <c r="B90" s="58" t="s">
        <v>46</v>
      </c>
      <c r="C90" s="48">
        <v>2400</v>
      </c>
    </row>
    <row r="91" spans="1:3" x14ac:dyDescent="0.25">
      <c r="A91" s="14">
        <v>89</v>
      </c>
      <c r="B91" s="58" t="s">
        <v>99</v>
      </c>
      <c r="C91" s="48">
        <v>13500</v>
      </c>
    </row>
    <row r="92" spans="1:3" x14ac:dyDescent="0.25">
      <c r="A92" s="14">
        <v>90</v>
      </c>
      <c r="B92" s="58" t="s">
        <v>68</v>
      </c>
      <c r="C92" s="48">
        <v>4000</v>
      </c>
    </row>
    <row r="93" spans="1:3" x14ac:dyDescent="0.25">
      <c r="A93" s="14">
        <v>91</v>
      </c>
      <c r="B93" s="58" t="s">
        <v>68</v>
      </c>
      <c r="C93" s="48">
        <v>4000</v>
      </c>
    </row>
    <row r="94" spans="1:3" x14ac:dyDescent="0.25">
      <c r="A94" s="14">
        <v>92</v>
      </c>
      <c r="B94" s="58" t="s">
        <v>100</v>
      </c>
      <c r="C94" s="48">
        <v>3500</v>
      </c>
    </row>
    <row r="95" spans="1:3" x14ac:dyDescent="0.25">
      <c r="A95" s="14">
        <v>93</v>
      </c>
      <c r="B95" s="44" t="s">
        <v>46</v>
      </c>
      <c r="C95" s="48">
        <v>2300</v>
      </c>
    </row>
    <row r="96" spans="1:3" x14ac:dyDescent="0.25">
      <c r="A96" s="14">
        <v>94</v>
      </c>
      <c r="B96" s="44" t="s">
        <v>46</v>
      </c>
      <c r="C96" s="48">
        <v>2300</v>
      </c>
    </row>
    <row r="97" spans="1:3" x14ac:dyDescent="0.25">
      <c r="A97" s="14">
        <v>95</v>
      </c>
      <c r="B97" s="44" t="s">
        <v>46</v>
      </c>
      <c r="C97" s="48">
        <v>2300</v>
      </c>
    </row>
    <row r="98" spans="1:3" x14ac:dyDescent="0.25">
      <c r="A98" s="14">
        <v>97</v>
      </c>
      <c r="B98" s="44" t="s">
        <v>46</v>
      </c>
      <c r="C98" s="55">
        <v>2151.61</v>
      </c>
    </row>
    <row r="99" spans="1:3" x14ac:dyDescent="0.25">
      <c r="A99" s="14">
        <v>98</v>
      </c>
      <c r="B99" s="44" t="s">
        <v>46</v>
      </c>
      <c r="C99" s="55">
        <v>2151.61</v>
      </c>
    </row>
    <row r="100" spans="1:3" x14ac:dyDescent="0.25">
      <c r="A100" s="14">
        <v>99</v>
      </c>
      <c r="B100" s="44" t="s">
        <v>46</v>
      </c>
      <c r="C100" s="55">
        <v>2151.61</v>
      </c>
    </row>
    <row r="101" spans="1:3" x14ac:dyDescent="0.25">
      <c r="A101" s="14">
        <v>100</v>
      </c>
      <c r="B101" s="44" t="s">
        <v>46</v>
      </c>
      <c r="C101" s="55">
        <v>2300</v>
      </c>
    </row>
    <row r="102" spans="1:3" x14ac:dyDescent="0.25">
      <c r="A102" s="14">
        <v>101</v>
      </c>
      <c r="B102" s="47" t="s">
        <v>46</v>
      </c>
      <c r="C102" s="55">
        <v>2300</v>
      </c>
    </row>
    <row r="103" spans="1:3" x14ac:dyDescent="0.25">
      <c r="A103" s="14">
        <v>102</v>
      </c>
      <c r="B103" s="58" t="s">
        <v>87</v>
      </c>
      <c r="C103" s="51">
        <v>7000</v>
      </c>
    </row>
    <row r="104" spans="1:3" x14ac:dyDescent="0.25">
      <c r="A104" s="14">
        <v>103</v>
      </c>
      <c r="B104" s="58" t="s">
        <v>87</v>
      </c>
      <c r="C104" s="48">
        <v>4500</v>
      </c>
    </row>
    <row r="105" spans="1:3" x14ac:dyDescent="0.25">
      <c r="A105" s="14">
        <v>104</v>
      </c>
      <c r="B105" s="58" t="s">
        <v>46</v>
      </c>
      <c r="C105" s="51">
        <v>3300</v>
      </c>
    </row>
    <row r="106" spans="1:3" x14ac:dyDescent="0.25">
      <c r="A106" s="14">
        <v>105</v>
      </c>
      <c r="B106" s="58" t="s">
        <v>46</v>
      </c>
      <c r="C106" s="51">
        <v>3200</v>
      </c>
    </row>
    <row r="107" spans="1:3" x14ac:dyDescent="0.25">
      <c r="A107" s="14">
        <v>106</v>
      </c>
      <c r="B107" s="58" t="s">
        <v>46</v>
      </c>
      <c r="C107" s="51">
        <v>2500</v>
      </c>
    </row>
    <row r="108" spans="1:3" x14ac:dyDescent="0.25">
      <c r="A108" s="14">
        <v>107</v>
      </c>
      <c r="B108" s="58" t="s">
        <v>46</v>
      </c>
      <c r="C108" s="51">
        <v>2300</v>
      </c>
    </row>
    <row r="109" spans="1:3" x14ac:dyDescent="0.25">
      <c r="A109" s="14">
        <v>108</v>
      </c>
      <c r="B109" s="44" t="s">
        <v>46</v>
      </c>
      <c r="C109" s="51">
        <v>2300</v>
      </c>
    </row>
    <row r="110" spans="1:3" x14ac:dyDescent="0.25">
      <c r="A110" s="14">
        <v>109</v>
      </c>
      <c r="B110" s="58" t="s">
        <v>46</v>
      </c>
      <c r="C110" s="51">
        <v>2300</v>
      </c>
    </row>
    <row r="111" spans="1:3" x14ac:dyDescent="0.25">
      <c r="A111" s="14">
        <v>110</v>
      </c>
      <c r="B111" s="58" t="s">
        <v>46</v>
      </c>
      <c r="C111" s="51">
        <v>2300</v>
      </c>
    </row>
    <row r="112" spans="1:3" x14ac:dyDescent="0.25">
      <c r="A112" s="14">
        <v>111</v>
      </c>
      <c r="B112" s="58" t="s">
        <v>46</v>
      </c>
      <c r="C112" s="51">
        <v>2300</v>
      </c>
    </row>
    <row r="113" spans="1:3" x14ac:dyDescent="0.25">
      <c r="A113" s="14">
        <v>112</v>
      </c>
      <c r="B113" s="58" t="s">
        <v>46</v>
      </c>
      <c r="C113" s="51">
        <v>2300</v>
      </c>
    </row>
    <row r="114" spans="1:3" x14ac:dyDescent="0.25">
      <c r="A114" s="14">
        <v>113</v>
      </c>
      <c r="B114" s="66" t="s">
        <v>46</v>
      </c>
      <c r="C114" s="52">
        <v>2300</v>
      </c>
    </row>
    <row r="115" spans="1:3" x14ac:dyDescent="0.25">
      <c r="A115" s="14">
        <v>114</v>
      </c>
      <c r="B115" s="66" t="s">
        <v>46</v>
      </c>
      <c r="C115" s="52">
        <v>2300</v>
      </c>
    </row>
    <row r="116" spans="1:3" x14ac:dyDescent="0.25">
      <c r="A116" s="14">
        <v>115</v>
      </c>
      <c r="B116" s="66" t="s">
        <v>46</v>
      </c>
      <c r="C116" s="52">
        <v>2300</v>
      </c>
    </row>
    <row r="117" spans="1:3" x14ac:dyDescent="0.25">
      <c r="A117" s="14">
        <v>116</v>
      </c>
      <c r="B117" s="66" t="s">
        <v>0</v>
      </c>
      <c r="C117" s="52">
        <v>1112.9000000000001</v>
      </c>
    </row>
    <row r="118" spans="1:3" x14ac:dyDescent="0.25">
      <c r="A118" s="14">
        <v>117</v>
      </c>
      <c r="B118" s="66" t="s">
        <v>0</v>
      </c>
      <c r="C118" s="52">
        <v>2300</v>
      </c>
    </row>
    <row r="119" spans="1:3" x14ac:dyDescent="0.25">
      <c r="A119" s="14">
        <v>118</v>
      </c>
      <c r="B119" s="66" t="s">
        <v>0</v>
      </c>
      <c r="C119" s="52">
        <v>2300</v>
      </c>
    </row>
    <row r="120" spans="1:3" x14ac:dyDescent="0.25">
      <c r="A120" s="14">
        <v>119</v>
      </c>
      <c r="B120" s="66" t="s">
        <v>46</v>
      </c>
      <c r="C120" s="52">
        <v>2300</v>
      </c>
    </row>
    <row r="121" spans="1:3" x14ac:dyDescent="0.25">
      <c r="A121" s="14">
        <v>120</v>
      </c>
      <c r="B121" s="66" t="s">
        <v>46</v>
      </c>
      <c r="C121" s="52">
        <v>2300</v>
      </c>
    </row>
    <row r="122" spans="1:3" ht="15.75" x14ac:dyDescent="0.25">
      <c r="A122" s="14">
        <v>121</v>
      </c>
      <c r="B122" s="59" t="s">
        <v>94</v>
      </c>
      <c r="C122" s="50">
        <v>10000</v>
      </c>
    </row>
    <row r="123" spans="1:3" x14ac:dyDescent="0.25">
      <c r="A123" s="85" t="s">
        <v>57</v>
      </c>
      <c r="B123" s="85"/>
      <c r="C123" s="67">
        <f>SUM(C4:C122)</f>
        <v>566453.21</v>
      </c>
    </row>
  </sheetData>
  <sortState ref="B6:D116">
    <sortCondition descending="1" ref="C4"/>
  </sortState>
  <mergeCells count="2">
    <mergeCell ref="A123:B123"/>
    <mergeCell ref="A1:C1"/>
  </mergeCells>
  <printOptions horizontalCentered="1"/>
  <pageMargins left="0.70866141732283472" right="0.70866141732283472" top="1.6350000000000002" bottom="1.1200000000000001" header="0.31496062992125984" footer="0.31496062992125984"/>
  <pageSetup paperSize="9" scale="71" orientation="portrait" verticalDpi="1200" r:id="rId1"/>
  <headerFooter>
    <oddHeader>&amp;L&amp;G</oddHead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view="pageLayout" zoomScaleNormal="100" workbookViewId="0">
      <selection activeCell="B12" sqref="B12"/>
    </sheetView>
  </sheetViews>
  <sheetFormatPr baseColWidth="10" defaultRowHeight="15" x14ac:dyDescent="0.25"/>
  <cols>
    <col min="1" max="1" width="7.42578125" style="24" customWidth="1"/>
    <col min="2" max="2" width="41.85546875" style="23" customWidth="1"/>
    <col min="5" max="5" width="41.7109375" customWidth="1"/>
  </cols>
  <sheetData>
    <row r="1" spans="1:2" x14ac:dyDescent="0.25">
      <c r="A1" s="87" t="s">
        <v>59</v>
      </c>
      <c r="B1" s="87"/>
    </row>
    <row r="3" spans="1:2" s="19" customFormat="1" ht="19.5" customHeight="1" x14ac:dyDescent="0.25">
      <c r="A3" s="20" t="s">
        <v>12</v>
      </c>
      <c r="B3" s="20" t="s">
        <v>58</v>
      </c>
    </row>
    <row r="4" spans="1:2" s="21" customFormat="1" x14ac:dyDescent="0.25">
      <c r="A4" s="25">
        <v>1</v>
      </c>
      <c r="B4" s="56" t="s">
        <v>78</v>
      </c>
    </row>
    <row r="5" spans="1:2" s="21" customFormat="1" x14ac:dyDescent="0.25">
      <c r="A5" s="25">
        <v>2</v>
      </c>
      <c r="B5" s="62" t="s">
        <v>51</v>
      </c>
    </row>
    <row r="6" spans="1:2" s="21" customFormat="1" x14ac:dyDescent="0.25">
      <c r="A6" s="25">
        <v>3</v>
      </c>
      <c r="B6" s="56" t="s">
        <v>119</v>
      </c>
    </row>
    <row r="7" spans="1:2" s="21" customFormat="1" x14ac:dyDescent="0.25">
      <c r="A7" s="25">
        <v>4</v>
      </c>
      <c r="B7" s="56" t="s">
        <v>135</v>
      </c>
    </row>
    <row r="8" spans="1:2" s="21" customFormat="1" x14ac:dyDescent="0.25">
      <c r="A8" s="25">
        <v>5</v>
      </c>
      <c r="B8" s="56" t="s">
        <v>153</v>
      </c>
    </row>
    <row r="9" spans="1:2" s="21" customFormat="1" x14ac:dyDescent="0.25">
      <c r="A9" s="25">
        <v>6</v>
      </c>
      <c r="B9" s="56" t="s">
        <v>2</v>
      </c>
    </row>
    <row r="10" spans="1:2" s="21" customFormat="1" x14ac:dyDescent="0.25">
      <c r="A10" s="25">
        <v>7</v>
      </c>
      <c r="B10" s="56" t="s">
        <v>77</v>
      </c>
    </row>
    <row r="11" spans="1:2" s="21" customFormat="1" x14ac:dyDescent="0.25">
      <c r="A11" s="25">
        <v>8</v>
      </c>
      <c r="B11" s="56" t="s">
        <v>92</v>
      </c>
    </row>
    <row r="12" spans="1:2" s="21" customFormat="1" x14ac:dyDescent="0.25">
      <c r="A12" s="25">
        <v>9</v>
      </c>
      <c r="B12" s="56" t="s">
        <v>120</v>
      </c>
    </row>
    <row r="13" spans="1:2" s="21" customFormat="1" x14ac:dyDescent="0.25">
      <c r="A13" s="25">
        <v>10</v>
      </c>
      <c r="B13" s="56" t="s">
        <v>38</v>
      </c>
    </row>
    <row r="14" spans="1:2" s="21" customFormat="1" x14ac:dyDescent="0.25">
      <c r="A14" s="25">
        <v>11</v>
      </c>
      <c r="B14" s="56" t="s">
        <v>44</v>
      </c>
    </row>
    <row r="15" spans="1:2" s="21" customFormat="1" x14ac:dyDescent="0.25">
      <c r="A15" s="25">
        <v>12</v>
      </c>
      <c r="B15" s="56" t="s">
        <v>136</v>
      </c>
    </row>
    <row r="16" spans="1:2" s="21" customFormat="1" x14ac:dyDescent="0.25">
      <c r="A16" s="25">
        <v>13</v>
      </c>
      <c r="B16" s="63" t="s">
        <v>122</v>
      </c>
    </row>
    <row r="17" spans="1:2" s="21" customFormat="1" x14ac:dyDescent="0.25">
      <c r="A17" s="25">
        <v>14</v>
      </c>
      <c r="B17" s="63" t="s">
        <v>121</v>
      </c>
    </row>
    <row r="18" spans="1:2" s="21" customFormat="1" x14ac:dyDescent="0.25">
      <c r="A18" s="25">
        <v>15</v>
      </c>
      <c r="B18" s="63" t="s">
        <v>49</v>
      </c>
    </row>
    <row r="19" spans="1:2" s="21" customFormat="1" x14ac:dyDescent="0.25">
      <c r="A19" s="25">
        <v>16</v>
      </c>
      <c r="B19" s="63" t="s">
        <v>123</v>
      </c>
    </row>
    <row r="20" spans="1:2" s="21" customFormat="1" x14ac:dyDescent="0.25">
      <c r="A20" s="25">
        <v>17</v>
      </c>
      <c r="B20" s="63" t="s">
        <v>79</v>
      </c>
    </row>
    <row r="21" spans="1:2" s="21" customFormat="1" x14ac:dyDescent="0.25">
      <c r="A21" s="25">
        <v>18</v>
      </c>
      <c r="B21" s="63" t="s">
        <v>118</v>
      </c>
    </row>
    <row r="22" spans="1:2" s="21" customFormat="1" x14ac:dyDescent="0.25">
      <c r="A22" s="25">
        <v>19</v>
      </c>
      <c r="B22" s="64" t="s">
        <v>117</v>
      </c>
    </row>
    <row r="23" spans="1:2" s="21" customFormat="1" x14ac:dyDescent="0.25">
      <c r="A23" s="25">
        <v>20</v>
      </c>
      <c r="B23" s="64" t="s">
        <v>124</v>
      </c>
    </row>
    <row r="24" spans="1:2" s="21" customFormat="1" x14ac:dyDescent="0.25">
      <c r="A24" s="25">
        <v>21</v>
      </c>
      <c r="B24" s="32" t="s">
        <v>69</v>
      </c>
    </row>
    <row r="25" spans="1:2" s="21" customFormat="1" x14ac:dyDescent="0.25">
      <c r="A25" s="25">
        <v>22</v>
      </c>
      <c r="B25" s="32" t="s">
        <v>157</v>
      </c>
    </row>
    <row r="26" spans="1:2" s="21" customFormat="1" x14ac:dyDescent="0.25">
      <c r="A26" s="25">
        <v>23</v>
      </c>
      <c r="B26" s="32" t="s">
        <v>125</v>
      </c>
    </row>
    <row r="27" spans="1:2" s="21" customFormat="1" x14ac:dyDescent="0.25">
      <c r="A27" s="25">
        <v>24</v>
      </c>
      <c r="B27" s="32" t="s">
        <v>101</v>
      </c>
    </row>
    <row r="28" spans="1:2" s="21" customFormat="1" x14ac:dyDescent="0.25">
      <c r="A28" s="25">
        <v>25</v>
      </c>
      <c r="B28" s="32" t="s">
        <v>70</v>
      </c>
    </row>
    <row r="29" spans="1:2" s="21" customFormat="1" x14ac:dyDescent="0.25">
      <c r="A29" s="25">
        <v>26</v>
      </c>
      <c r="B29" s="32" t="s">
        <v>86</v>
      </c>
    </row>
    <row r="30" spans="1:2" s="21" customFormat="1" x14ac:dyDescent="0.25">
      <c r="A30" s="25">
        <v>27</v>
      </c>
      <c r="B30" s="32" t="s">
        <v>102</v>
      </c>
    </row>
    <row r="31" spans="1:2" s="21" customFormat="1" x14ac:dyDescent="0.25">
      <c r="A31" s="25">
        <v>28</v>
      </c>
      <c r="B31" s="32" t="s">
        <v>126</v>
      </c>
    </row>
    <row r="32" spans="1:2" s="21" customFormat="1" x14ac:dyDescent="0.25">
      <c r="A32" s="25">
        <v>29</v>
      </c>
      <c r="B32" s="32" t="s">
        <v>73</v>
      </c>
    </row>
    <row r="33" spans="1:2" s="21" customFormat="1" x14ac:dyDescent="0.25">
      <c r="A33" s="25">
        <v>30</v>
      </c>
      <c r="B33" s="32" t="s">
        <v>127</v>
      </c>
    </row>
    <row r="34" spans="1:2" s="21" customFormat="1" x14ac:dyDescent="0.25">
      <c r="A34" s="25">
        <v>31</v>
      </c>
      <c r="B34" s="32" t="s">
        <v>33</v>
      </c>
    </row>
    <row r="35" spans="1:2" s="21" customFormat="1" x14ac:dyDescent="0.25">
      <c r="A35" s="25">
        <v>32</v>
      </c>
      <c r="B35" s="32" t="s">
        <v>45</v>
      </c>
    </row>
    <row r="36" spans="1:2" s="21" customFormat="1" x14ac:dyDescent="0.25">
      <c r="A36" s="25">
        <v>33</v>
      </c>
      <c r="B36" s="32" t="s">
        <v>34</v>
      </c>
    </row>
    <row r="37" spans="1:2" s="21" customFormat="1" x14ac:dyDescent="0.25">
      <c r="A37" s="25">
        <v>34</v>
      </c>
      <c r="B37" s="32" t="s">
        <v>35</v>
      </c>
    </row>
    <row r="38" spans="1:2" s="21" customFormat="1" x14ac:dyDescent="0.25">
      <c r="A38" s="25">
        <v>35</v>
      </c>
      <c r="B38" s="32" t="s">
        <v>36</v>
      </c>
    </row>
    <row r="39" spans="1:2" s="21" customFormat="1" x14ac:dyDescent="0.25">
      <c r="A39" s="25">
        <v>36</v>
      </c>
      <c r="B39" s="32" t="s">
        <v>72</v>
      </c>
    </row>
    <row r="40" spans="1:2" s="21" customFormat="1" x14ac:dyDescent="0.25">
      <c r="A40" s="25">
        <v>37</v>
      </c>
      <c r="B40" s="32" t="s">
        <v>37</v>
      </c>
    </row>
    <row r="41" spans="1:2" s="21" customFormat="1" x14ac:dyDescent="0.25">
      <c r="A41" s="25">
        <v>38</v>
      </c>
      <c r="B41" s="32" t="s">
        <v>128</v>
      </c>
    </row>
    <row r="42" spans="1:2" s="21" customFormat="1" x14ac:dyDescent="0.25">
      <c r="A42" s="25">
        <v>39</v>
      </c>
      <c r="B42" s="32" t="s">
        <v>24</v>
      </c>
    </row>
    <row r="43" spans="1:2" s="21" customFormat="1" x14ac:dyDescent="0.25">
      <c r="A43" s="25">
        <v>40</v>
      </c>
      <c r="B43" s="32" t="s">
        <v>25</v>
      </c>
    </row>
    <row r="44" spans="1:2" s="21" customFormat="1" x14ac:dyDescent="0.25">
      <c r="A44" s="25">
        <v>41</v>
      </c>
      <c r="B44" s="32" t="s">
        <v>71</v>
      </c>
    </row>
    <row r="45" spans="1:2" s="21" customFormat="1" x14ac:dyDescent="0.25">
      <c r="A45" s="25">
        <v>42</v>
      </c>
      <c r="B45" s="32" t="s">
        <v>26</v>
      </c>
    </row>
    <row r="46" spans="1:2" s="21" customFormat="1" x14ac:dyDescent="0.25">
      <c r="A46" s="25">
        <v>43</v>
      </c>
      <c r="B46" s="32" t="s">
        <v>27</v>
      </c>
    </row>
    <row r="47" spans="1:2" s="21" customFormat="1" x14ac:dyDescent="0.25">
      <c r="A47" s="25">
        <v>44</v>
      </c>
      <c r="B47" s="32" t="s">
        <v>28</v>
      </c>
    </row>
    <row r="48" spans="1:2" s="21" customFormat="1" x14ac:dyDescent="0.25">
      <c r="A48" s="25">
        <v>45</v>
      </c>
      <c r="B48" s="32" t="s">
        <v>129</v>
      </c>
    </row>
    <row r="49" spans="1:2" s="21" customFormat="1" x14ac:dyDescent="0.25">
      <c r="A49" s="25">
        <v>46</v>
      </c>
      <c r="B49" s="32" t="s">
        <v>3</v>
      </c>
    </row>
    <row r="50" spans="1:2" s="21" customFormat="1" x14ac:dyDescent="0.25">
      <c r="A50" s="25">
        <v>47</v>
      </c>
      <c r="B50" s="32" t="s">
        <v>29</v>
      </c>
    </row>
    <row r="51" spans="1:2" s="21" customFormat="1" x14ac:dyDescent="0.25">
      <c r="A51" s="25">
        <v>48</v>
      </c>
      <c r="B51" s="32" t="s">
        <v>4</v>
      </c>
    </row>
    <row r="52" spans="1:2" s="21" customFormat="1" x14ac:dyDescent="0.25">
      <c r="A52" s="25">
        <v>49</v>
      </c>
      <c r="B52" s="32" t="s">
        <v>30</v>
      </c>
    </row>
    <row r="53" spans="1:2" s="21" customFormat="1" x14ac:dyDescent="0.25">
      <c r="A53" s="25">
        <v>50</v>
      </c>
      <c r="B53" s="32" t="s">
        <v>31</v>
      </c>
    </row>
    <row r="54" spans="1:2" s="21" customFormat="1" x14ac:dyDescent="0.25">
      <c r="A54" s="25">
        <v>51</v>
      </c>
      <c r="B54" s="32" t="s">
        <v>54</v>
      </c>
    </row>
    <row r="55" spans="1:2" s="21" customFormat="1" x14ac:dyDescent="0.25">
      <c r="A55" s="25">
        <v>52</v>
      </c>
      <c r="B55" s="32" t="s">
        <v>130</v>
      </c>
    </row>
    <row r="56" spans="1:2" s="21" customFormat="1" x14ac:dyDescent="0.25">
      <c r="A56" s="25">
        <v>53</v>
      </c>
      <c r="B56" s="32" t="s">
        <v>80</v>
      </c>
    </row>
    <row r="57" spans="1:2" s="21" customFormat="1" x14ac:dyDescent="0.25">
      <c r="A57" s="25">
        <v>54</v>
      </c>
      <c r="B57" s="65" t="s">
        <v>15</v>
      </c>
    </row>
    <row r="58" spans="1:2" s="21" customFormat="1" x14ac:dyDescent="0.25">
      <c r="A58" s="25">
        <v>55</v>
      </c>
      <c r="B58" s="65" t="s">
        <v>22</v>
      </c>
    </row>
    <row r="59" spans="1:2" s="21" customFormat="1" x14ac:dyDescent="0.25">
      <c r="A59" s="25">
        <v>56</v>
      </c>
      <c r="B59" s="65" t="s">
        <v>131</v>
      </c>
    </row>
    <row r="60" spans="1:2" s="21" customFormat="1" x14ac:dyDescent="0.25">
      <c r="A60" s="25">
        <v>57</v>
      </c>
      <c r="B60" s="65" t="s">
        <v>14</v>
      </c>
    </row>
    <row r="61" spans="1:2" s="21" customFormat="1" x14ac:dyDescent="0.25">
      <c r="A61" s="25">
        <v>58</v>
      </c>
      <c r="B61" s="65" t="s">
        <v>16</v>
      </c>
    </row>
    <row r="62" spans="1:2" s="21" customFormat="1" x14ac:dyDescent="0.25">
      <c r="A62" s="25">
        <v>59</v>
      </c>
      <c r="B62" s="65" t="s">
        <v>74</v>
      </c>
    </row>
    <row r="63" spans="1:2" s="21" customFormat="1" x14ac:dyDescent="0.25">
      <c r="A63" s="25">
        <v>60</v>
      </c>
      <c r="B63" s="65" t="s">
        <v>132</v>
      </c>
    </row>
    <row r="64" spans="1:2" s="21" customFormat="1" x14ac:dyDescent="0.25">
      <c r="A64" s="25">
        <v>61</v>
      </c>
      <c r="B64" s="65" t="s">
        <v>23</v>
      </c>
    </row>
    <row r="65" spans="1:2" s="21" customFormat="1" x14ac:dyDescent="0.25">
      <c r="A65" s="25">
        <v>62</v>
      </c>
      <c r="B65" s="65" t="s">
        <v>75</v>
      </c>
    </row>
    <row r="66" spans="1:2" s="21" customFormat="1" x14ac:dyDescent="0.25">
      <c r="A66" s="25">
        <v>63</v>
      </c>
      <c r="B66" s="65" t="s">
        <v>17</v>
      </c>
    </row>
    <row r="67" spans="1:2" s="21" customFormat="1" x14ac:dyDescent="0.25">
      <c r="A67" s="25">
        <v>64</v>
      </c>
      <c r="B67" s="65" t="s">
        <v>19</v>
      </c>
    </row>
    <row r="68" spans="1:2" s="21" customFormat="1" x14ac:dyDescent="0.25">
      <c r="A68" s="25">
        <v>65</v>
      </c>
      <c r="B68" s="65" t="s">
        <v>20</v>
      </c>
    </row>
    <row r="69" spans="1:2" s="21" customFormat="1" x14ac:dyDescent="0.25">
      <c r="A69" s="25">
        <v>66</v>
      </c>
      <c r="B69" s="65" t="s">
        <v>76</v>
      </c>
    </row>
    <row r="70" spans="1:2" s="21" customFormat="1" x14ac:dyDescent="0.25">
      <c r="A70" s="25">
        <v>67</v>
      </c>
      <c r="B70" s="65" t="s">
        <v>18</v>
      </c>
    </row>
    <row r="71" spans="1:2" s="21" customFormat="1" x14ac:dyDescent="0.25">
      <c r="A71" s="25">
        <v>68</v>
      </c>
      <c r="B71" s="65" t="s">
        <v>133</v>
      </c>
    </row>
    <row r="72" spans="1:2" s="21" customFormat="1" x14ac:dyDescent="0.25">
      <c r="A72" s="25">
        <v>69</v>
      </c>
      <c r="B72" s="32" t="s">
        <v>85</v>
      </c>
    </row>
  </sheetData>
  <sortState ref="B4:B184">
    <sortCondition ref="B4"/>
  </sortState>
  <mergeCells count="1">
    <mergeCell ref="A1:B1"/>
  </mergeCells>
  <printOptions horizontalCentered="1"/>
  <pageMargins left="0.70866141732283472" right="0.70866141732283472" top="1.62" bottom="1.05" header="0.31496062992125984" footer="0.31496062992125984"/>
  <pageSetup paperSize="9" scale="71" orientation="portrait" verticalDpi="1200" r:id="rId1"/>
  <headerFooter>
    <oddHeader>&amp;L&amp;G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011,021,022</vt:lpstr>
      <vt:lpstr>029</vt:lpstr>
      <vt:lpstr>Directorio de EyS</vt:lpstr>
      <vt:lpstr>'011,021,022'!Área_de_impresión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2015-09-24T17:27:21Z</cp:lastPrinted>
  <dcterms:created xsi:type="dcterms:W3CDTF">2009-07-08T19:11:42Z</dcterms:created>
  <dcterms:modified xsi:type="dcterms:W3CDTF">2015-09-24T17:56:03Z</dcterms:modified>
</cp:coreProperties>
</file>