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 activeTab="2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'011,021,022'!$A$1:$H$113</definedName>
  </definedNames>
  <calcPr calcId="145621"/>
</workbook>
</file>

<file path=xl/calcChain.xml><?xml version="1.0" encoding="utf-8"?>
<calcChain xmlns="http://schemas.openxmlformats.org/spreadsheetml/2006/main">
  <c r="C52" i="59" l="1"/>
  <c r="C122" i="59" l="1"/>
  <c r="C63" i="22" l="1"/>
  <c r="C64" i="22"/>
  <c r="C65" i="22"/>
  <c r="C66" i="22"/>
  <c r="C67" i="22"/>
  <c r="C71" i="22"/>
  <c r="C73" i="22"/>
  <c r="C74" i="22"/>
  <c r="C75" i="22"/>
  <c r="C76" i="22"/>
  <c r="C77" i="22"/>
  <c r="C78" i="22"/>
  <c r="C79" i="22"/>
  <c r="C80" i="22"/>
  <c r="C81" i="22"/>
  <c r="C82" i="22"/>
  <c r="C83" i="22"/>
  <c r="C84" i="22"/>
  <c r="C85" i="22"/>
  <c r="C86" i="22"/>
  <c r="C87" i="22"/>
  <c r="C88" i="22"/>
  <c r="C89" i="22"/>
  <c r="C90" i="22"/>
  <c r="C97" i="22"/>
  <c r="C98" i="22"/>
  <c r="C99" i="22"/>
  <c r="C100" i="22"/>
  <c r="C101" i="22"/>
  <c r="C102" i="22"/>
  <c r="C103" i="22"/>
  <c r="C104" i="22"/>
  <c r="C105" i="22"/>
  <c r="C106" i="22"/>
  <c r="C107" i="22"/>
  <c r="C108" i="22"/>
  <c r="C109" i="22"/>
  <c r="C111" i="22"/>
  <c r="E25" i="22"/>
  <c r="G24" i="22"/>
  <c r="G25" i="22" s="1"/>
  <c r="F24" i="22"/>
  <c r="F25" i="22" s="1"/>
  <c r="D24" i="22"/>
  <c r="H23" i="22"/>
  <c r="H22" i="22"/>
  <c r="H21" i="22"/>
  <c r="D20" i="22"/>
  <c r="H20" i="22" s="1"/>
  <c r="H19" i="22"/>
  <c r="H18" i="22"/>
  <c r="H17" i="22"/>
  <c r="H41" i="22"/>
  <c r="H39" i="22"/>
  <c r="H38" i="22"/>
  <c r="H36" i="22"/>
  <c r="H35" i="22"/>
  <c r="H33" i="22"/>
  <c r="F40" i="22"/>
  <c r="H40" i="22" s="1"/>
  <c r="F34" i="22"/>
  <c r="H34" i="22" s="1"/>
  <c r="D32" i="22"/>
  <c r="D42" i="22" s="1"/>
  <c r="G42" i="22"/>
  <c r="E42" i="22"/>
  <c r="H37" i="22" l="1"/>
  <c r="F42" i="22"/>
  <c r="H24" i="22"/>
  <c r="H25" i="22" s="1"/>
  <c r="H32" i="22"/>
  <c r="D25" i="22"/>
  <c r="H42" i="22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<sst xmlns="http://schemas.openxmlformats.org/spreadsheetml/2006/main" count="319" uniqueCount="157">
  <si>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</si>
  <si>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</si>
  <si>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</si>
  <si>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</si>
  <si>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</si>
  <si>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</si>
  <si>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</si>
  <si>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</si>
  <si>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</si>
  <si>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</si>
  <si>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</si>
  <si>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</si>
  <si>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</si>
  <si>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</si>
  <si>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</si>
  <si>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</si>
  <si>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</si>
  <si>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</si>
  <si>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</si>
  <si>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</si>
  <si>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</si>
  <si>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</si>
  <si>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</si>
  <si>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</si>
  <si>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</si>
  <si>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</si>
  <si>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</si>
  <si>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</si>
  <si>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</si>
  <si>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</si>
  <si>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</si>
  <si>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</si>
  <si>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</si>
  <si>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</si>
  <si>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</si>
  <si>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</si>
  <si>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</si>
  <si>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</si>
  <si>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</si>
  <si>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</si>
  <si>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</si>
  <si>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</si>
  <si>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</si>
  <si>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</si>
  <si>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</si>
  <si>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</si>
  <si>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</si>
  <si>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</si>
  <si>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</si>
  <si>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</si>
  <si>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Encargada de Laboratorio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</si>
  <si>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</si>
  <si>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</si>
  <si>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</si>
  <si>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</si>
  <si>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</si>
  <si>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</si>
  <si>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</si>
  <si>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>Directorio de Empleados y Servidores Públicos</t>
  </si>
  <si>
    <t>PERSONAL 029 "OTRAS REMUNERACIONES DE PERSONAL TEMPORAL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</si>
  <si>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</si>
  <si>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</si>
  <si>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</si>
  <si>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</si>
  <si>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</si>
  <si>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</si>
  <si>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</si>
  <si>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</si>
  <si>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</si>
  <si>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</si>
  <si>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</si>
  <si>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</si>
  <si>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</si>
  <si>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</si>
  <si>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</si>
  <si>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</si>
  <si>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</si>
  <si>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</si>
  <si>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</si>
  <si>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</si>
  <si>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</si>
  <si>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</si>
  <si>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</si>
  <si>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</si>
  <si>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Erick Rolando Archila Paz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</si>
  <si>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</si>
  <si>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</si>
  <si>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</si>
  <si>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</si>
  <si>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</si>
  <si>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</si>
  <si>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</si>
  <si>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</si>
  <si>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</si>
  <si>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</si>
  <si>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</si>
  <si>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</si>
  <si>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</si>
  <si>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</si>
  <si>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</si>
  <si>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</si>
  <si>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</si>
  <si>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</si>
  <si>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</si>
  <si>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</si>
  <si>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</si>
  <si>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</si>
  <si>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</si>
  <si>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</si>
  <si>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</si>
  <si>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</si>
  <si>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</si>
  <si>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</si>
  <si>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</si>
  <si>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</si>
  <si>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</si>
  <si>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</si>
  <si>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</si>
  <si>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</si>
  <si>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</si>
  <si>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</si>
  <si>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</si>
  <si>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</si>
  <si>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</si>
  <si>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</si>
  <si>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</si>
  <si>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</si>
  <si>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</si>
  <si>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</si>
  <si>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</si>
  <si>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</si>
  <si>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</si>
  <si>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Felipe Aroldo De León Guzman</t>
  </si>
  <si>
    <t>Nombres y Apellidos</t>
  </si>
  <si>
    <t>Jimy Sander Marroquín Calderón</t>
  </si>
  <si>
    <t>Oscar Leopoldo Ovando Hernandez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</si>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</sst>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1"/>
      <name val="Arial Narrow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9" fillId="0" borderId="0">
      <alignment vertical="top"/>
    </xf>
    <xf numFmtId="0" fontId="4" fillId="0" borderId="0"/>
    <xf numFmtId="0" fontId="1" fillId="0" borderId="0"/>
    <xf numFmtId="0" fontId="10" fillId="2" borderId="0" applyNumberFormat="0" applyBorder="0" applyAlignment="0" applyProtection="0"/>
    <xf numFmtId="0" fontId="1" fillId="0" borderId="0"/>
  </cellStyleXfs>
  <cellXfs count="89">
    <xf numFmtId="0" fontId="0" fillId="0" borderId="0" xfId="0"/>
    <xf numFmtId="0" fontId="6" fillId="0" borderId="1" xfId="5" applyFont="1" applyFill="1" applyBorder="1" applyAlignment="1">
      <alignment horizontal="center" vertical="center"/>
    </xf>
    <xf numFmtId="0" fontId="6" fillId="0" borderId="1" xfId="7" applyNumberFormat="1" applyFont="1" applyFill="1" applyBorder="1" applyAlignment="1">
      <alignment horizontal="center" vertical="center"/>
    </xf>
    <xf numFmtId="0" fontId="6" fillId="0" borderId="1" xfId="7" applyNumberFormat="1" applyFont="1" applyFill="1" applyBorder="1" applyAlignment="1">
      <alignment horizontal="left" vertical="center"/>
    </xf>
    <xf numFmtId="44" fontId="6" fillId="0" borderId="1" xfId="3" applyNumberFormat="1" applyFont="1" applyFill="1" applyBorder="1" applyAlignment="1">
      <alignment vertical="center"/>
    </xf>
    <xf numFmtId="0" fontId="6" fillId="0" borderId="0" xfId="7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vertical="center"/>
    </xf>
    <xf numFmtId="0" fontId="8" fillId="0" borderId="0" xfId="7" applyFont="1" applyFill="1" applyAlignment="1">
      <alignment vertical="center"/>
    </xf>
    <xf numFmtId="44" fontId="6" fillId="0" borderId="1" xfId="3" applyFont="1" applyFill="1" applyBorder="1" applyAlignment="1">
      <alignment vertical="center"/>
    </xf>
    <xf numFmtId="0" fontId="6" fillId="0" borderId="0" xfId="7" applyNumberFormat="1" applyFont="1" applyFill="1" applyBorder="1" applyAlignment="1">
      <alignment horizontal="center" vertical="center"/>
    </xf>
    <xf numFmtId="0" fontId="6" fillId="0" borderId="0" xfId="10" applyNumberFormat="1" applyFont="1" applyFill="1"/>
    <xf numFmtId="0" fontId="6" fillId="0" borderId="0" xfId="10" applyFont="1" applyFill="1"/>
    <xf numFmtId="0" fontId="6" fillId="0" borderId="0" xfId="10" applyFont="1" applyFill="1" applyAlignment="1"/>
    <xf numFmtId="0" fontId="6" fillId="0" borderId="1" xfId="10" applyNumberFormat="1" applyFont="1" applyFill="1" applyBorder="1" applyAlignment="1">
      <alignment horizontal="center" vertical="center"/>
    </xf>
    <xf numFmtId="49" fontId="5" fillId="3" borderId="1" xfId="9" applyNumberFormat="1" applyFont="1" applyFill="1" applyBorder="1" applyAlignment="1">
      <alignment horizontal="center" vertical="center"/>
    </xf>
    <xf numFmtId="0" fontId="5" fillId="3" borderId="1" xfId="10" applyFont="1" applyFill="1" applyBorder="1" applyAlignment="1">
      <alignment horizontal="center" vertical="center" wrapText="1"/>
    </xf>
    <xf numFmtId="44" fontId="7" fillId="3" borderId="1" xfId="7" applyNumberFormat="1" applyFont="1" applyFill="1" applyBorder="1" applyAlignment="1">
      <alignment vertical="center"/>
    </xf>
    <xf numFmtId="44" fontId="7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4" borderId="0" xfId="0" applyFill="1"/>
    <xf numFmtId="44" fontId="11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1" fillId="4" borderId="1" xfId="0" applyNumberFormat="1" applyFont="1" applyFill="1" applyBorder="1" applyAlignment="1">
      <alignment horizontal="center"/>
    </xf>
    <xf numFmtId="0" fontId="13" fillId="4" borderId="1" xfId="5" applyFont="1" applyFill="1" applyBorder="1" applyAlignment="1">
      <alignment horizontal="center" vertical="center"/>
    </xf>
    <xf numFmtId="44" fontId="13" fillId="0" borderId="1" xfId="3" applyFont="1" applyFill="1" applyBorder="1" applyAlignment="1">
      <alignment horizontal="center" vertical="center"/>
    </xf>
    <xf numFmtId="0" fontId="13" fillId="4" borderId="4" xfId="5" applyFont="1" applyFill="1" applyBorder="1" applyAlignment="1">
      <alignment horizontal="center" vertical="center"/>
    </xf>
    <xf numFmtId="0" fontId="13" fillId="4" borderId="2" xfId="8" applyNumberFormat="1" applyFont="1" applyFill="1" applyBorder="1" applyAlignment="1">
      <alignment vertical="center"/>
    </xf>
    <xf numFmtId="0" fontId="15" fillId="0" borderId="2" xfId="8" applyNumberFormat="1" applyFont="1" applyBorder="1" applyAlignment="1">
      <alignment vertical="center"/>
    </xf>
    <xf numFmtId="0" fontId="15" fillId="0" borderId="2" xfId="8" applyNumberFormat="1" applyFont="1" applyBorder="1" applyAlignment="1">
      <alignment vertical="center" wrapText="1"/>
    </xf>
    <xf numFmtId="0" fontId="13" fillId="0" borderId="1" xfId="5" applyFont="1" applyFill="1" applyBorder="1" applyAlignment="1">
      <alignment horizontal="left" vertical="center"/>
    </xf>
    <xf numFmtId="0" fontId="13" fillId="0" borderId="2" xfId="8" applyNumberFormat="1" applyFont="1" applyFill="1" applyBorder="1" applyAlignment="1">
      <alignment horizontal="left" vertical="center"/>
    </xf>
    <xf numFmtId="0" fontId="13" fillId="0" borderId="2" xfId="8" applyNumberFormat="1" applyFont="1" applyFill="1" applyBorder="1" applyAlignment="1">
      <alignment vertical="center"/>
    </xf>
    <xf numFmtId="44" fontId="13" fillId="0" borderId="1" xfId="3" applyNumberFormat="1" applyFont="1" applyBorder="1" applyAlignment="1">
      <alignment vertical="center"/>
    </xf>
    <xf numFmtId="49" fontId="13" fillId="0" borderId="2" xfId="8" applyNumberFormat="1" applyFont="1" applyBorder="1" applyAlignment="1">
      <alignment horizontal="left" vertical="center"/>
    </xf>
    <xf numFmtId="44" fontId="15" fillId="0" borderId="1" xfId="3" applyFont="1" applyFill="1" applyBorder="1" applyAlignment="1">
      <alignment vertical="center"/>
    </xf>
    <xf numFmtId="0" fontId="13" fillId="0" borderId="1" xfId="5" applyFont="1" applyFill="1" applyBorder="1" applyAlignment="1">
      <alignment horizontal="center" vertical="center"/>
    </xf>
    <xf numFmtId="44" fontId="13" fillId="0" borderId="4" xfId="3" applyFont="1" applyFill="1" applyBorder="1" applyAlignment="1">
      <alignment horizontal="center" vertical="center"/>
    </xf>
    <xf numFmtId="44" fontId="13" fillId="4" borderId="1" xfId="3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left" vertical="center"/>
    </xf>
    <xf numFmtId="49" fontId="16" fillId="0" borderId="2" xfId="9" applyNumberFormat="1" applyFont="1" applyFill="1" applyBorder="1" applyAlignment="1">
      <alignment horizontal="left" vertical="center"/>
    </xf>
    <xf numFmtId="49" fontId="16" fillId="0" borderId="1" xfId="9" applyNumberFormat="1" applyFont="1" applyFill="1" applyBorder="1" applyAlignment="1">
      <alignment horizontal="left" vertical="center"/>
    </xf>
    <xf numFmtId="0" fontId="16" fillId="0" borderId="6" xfId="10" applyFont="1" applyFill="1" applyBorder="1" applyAlignment="1">
      <alignment horizontal="left" vertical="center"/>
    </xf>
    <xf numFmtId="165" fontId="16" fillId="0" borderId="1" xfId="5" applyNumberFormat="1" applyFont="1" applyFill="1" applyBorder="1" applyAlignment="1">
      <alignment vertical="center"/>
    </xf>
    <xf numFmtId="165" fontId="17" fillId="0" borderId="1" xfId="0" applyNumberFormat="1" applyFont="1" applyFill="1" applyBorder="1" applyAlignment="1"/>
    <xf numFmtId="165" fontId="17" fillId="0" borderId="1" xfId="0" applyNumberFormat="1" applyFont="1" applyFill="1" applyBorder="1" applyAlignment="1">
      <alignment vertical="center"/>
    </xf>
    <xf numFmtId="165" fontId="16" fillId="0" borderId="1" xfId="9" applyNumberFormat="1" applyFont="1" applyFill="1" applyBorder="1" applyAlignment="1">
      <alignment vertical="center"/>
    </xf>
    <xf numFmtId="165" fontId="16" fillId="0" borderId="6" xfId="9" applyNumberFormat="1" applyFont="1" applyFill="1" applyBorder="1" applyAlignment="1">
      <alignment vertical="center"/>
    </xf>
    <xf numFmtId="165" fontId="16" fillId="0" borderId="1" xfId="9" applyNumberFormat="1" applyFont="1" applyFill="1" applyBorder="1" applyAlignment="1">
      <alignment horizontal="right" vertical="center"/>
    </xf>
    <xf numFmtId="165" fontId="16" fillId="0" borderId="1" xfId="5" applyNumberFormat="1" applyFont="1" applyFill="1" applyBorder="1" applyAlignment="1">
      <alignment horizontal="right" vertical="center"/>
    </xf>
    <xf numFmtId="165" fontId="16" fillId="0" borderId="6" xfId="5" applyNumberFormat="1" applyFont="1" applyFill="1" applyBorder="1" applyAlignment="1">
      <alignment vertical="center"/>
    </xf>
    <xf numFmtId="0" fontId="13" fillId="0" borderId="1" xfId="8" applyNumberFormat="1" applyFont="1" applyFill="1" applyBorder="1" applyAlignment="1">
      <alignment horizontal="left" vertical="center"/>
    </xf>
    <xf numFmtId="0" fontId="13" fillId="0" borderId="2" xfId="8" quotePrefix="1" applyNumberFormat="1" applyFont="1" applyFill="1" applyBorder="1" applyAlignment="1">
      <alignment vertical="center"/>
    </xf>
    <xf numFmtId="0" fontId="16" fillId="0" borderId="2" xfId="10" applyFont="1" applyFill="1" applyBorder="1" applyAlignment="1">
      <alignment vertical="center"/>
    </xf>
    <xf numFmtId="0" fontId="17" fillId="0" borderId="2" xfId="0" applyFont="1" applyFill="1" applyBorder="1" applyAlignment="1"/>
    <xf numFmtId="49" fontId="16" fillId="0" borderId="2" xfId="9" applyNumberFormat="1" applyFont="1" applyFill="1" applyBorder="1" applyAlignment="1">
      <alignment vertical="center"/>
    </xf>
    <xf numFmtId="0" fontId="1" fillId="0" borderId="2" xfId="10" applyFont="1" applyFill="1" applyBorder="1" applyAlignment="1">
      <alignment vertical="center" wrapText="1"/>
    </xf>
    <xf numFmtId="0" fontId="15" fillId="0" borderId="1" xfId="8" applyNumberFormat="1" applyFont="1" applyBorder="1" applyAlignment="1">
      <alignment vertical="center"/>
    </xf>
    <xf numFmtId="0" fontId="15" fillId="0" borderId="1" xfId="8" applyNumberFormat="1" applyFont="1" applyBorder="1" applyAlignment="1">
      <alignment vertical="center" wrapText="1"/>
    </xf>
    <xf numFmtId="0" fontId="13" fillId="4" borderId="1" xfId="5" applyFont="1" applyFill="1" applyBorder="1" applyAlignment="1">
      <alignment horizontal="left" vertical="center"/>
    </xf>
    <xf numFmtId="0" fontId="16" fillId="0" borderId="8" xfId="10" applyFont="1" applyFill="1" applyBorder="1" applyAlignment="1">
      <alignment horizontal="left" vertical="center"/>
    </xf>
    <xf numFmtId="165" fontId="18" fillId="5" borderId="1" xfId="0" applyNumberFormat="1" applyFont="1" applyFill="1" applyBorder="1"/>
    <xf numFmtId="17" fontId="6" fillId="0" borderId="0" xfId="7" applyNumberFormat="1" applyFont="1" applyFill="1" applyAlignment="1">
      <alignment horizontal="center" vertical="center"/>
    </xf>
    <xf numFmtId="0" fontId="6" fillId="0" borderId="0" xfId="7" applyFont="1" applyFill="1" applyAlignment="1">
      <alignment horizontal="center" vertical="center"/>
    </xf>
    <xf numFmtId="0" fontId="7" fillId="3" borderId="2" xfId="7" applyFont="1" applyFill="1" applyBorder="1" applyAlignment="1">
      <alignment horizontal="center" vertical="center"/>
    </xf>
    <xf numFmtId="0" fontId="7" fillId="3" borderId="3" xfId="7" applyFont="1" applyFill="1" applyBorder="1" applyAlignment="1">
      <alignment horizontal="center" vertical="center"/>
    </xf>
    <xf numFmtId="0" fontId="5" fillId="3" borderId="4" xfId="5" applyFont="1" applyFill="1" applyBorder="1" applyAlignment="1">
      <alignment horizontal="center" vertical="center" wrapText="1"/>
    </xf>
    <xf numFmtId="0" fontId="5" fillId="3" borderId="6" xfId="5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/>
    </xf>
    <xf numFmtId="0" fontId="5" fillId="3" borderId="4" xfId="7" applyFont="1" applyFill="1" applyBorder="1" applyAlignment="1">
      <alignment horizontal="center" vertical="center" wrapText="1"/>
    </xf>
    <xf numFmtId="0" fontId="5" fillId="3" borderId="5" xfId="7" applyFont="1" applyFill="1" applyBorder="1" applyAlignment="1">
      <alignment horizontal="center" vertical="center" wrapText="1"/>
    </xf>
    <xf numFmtId="0" fontId="5" fillId="3" borderId="6" xfId="7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/>
    </xf>
    <xf numFmtId="0" fontId="5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 wrapText="1"/>
    </xf>
    <xf numFmtId="0" fontId="7" fillId="3" borderId="2" xfId="7" applyNumberFormat="1" applyFont="1" applyFill="1" applyBorder="1" applyAlignment="1">
      <alignment horizontal="center" vertical="center"/>
    </xf>
    <xf numFmtId="0" fontId="7" fillId="3" borderId="3" xfId="7" applyNumberFormat="1" applyFont="1" applyFill="1" applyBorder="1" applyAlignment="1">
      <alignment horizontal="center" vertical="center"/>
    </xf>
    <xf numFmtId="0" fontId="7" fillId="3" borderId="7" xfId="7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/>
    </xf>
    <xf numFmtId="0" fontId="7" fillId="0" borderId="0" xfId="10" applyNumberFormat="1" applyFont="1" applyFill="1" applyAlignment="1">
      <alignment horizontal="center"/>
    </xf>
    <xf numFmtId="0" fontId="12" fillId="3" borderId="0" xfId="0" applyFont="1" applyFill="1" applyBorder="1" applyAlignment="1">
      <alignment horizontal="center"/>
    </xf>
    <xf numFmtId="49" fontId="16" fillId="0" borderId="1" xfId="9" applyNumberFormat="1" applyFont="1" applyFill="1" applyBorder="1" applyAlignment="1">
      <alignment vertical="center"/>
    </xf>
    <xf numFmtId="0" fontId="16" fillId="0" borderId="1" xfId="10" applyFont="1" applyFill="1" applyBorder="1" applyAlignment="1">
      <alignment vertical="center"/>
    </xf>
    <xf numFmtId="0" fontId="17" fillId="0" borderId="8" xfId="0" applyFont="1" applyFill="1" applyBorder="1" applyAlignment="1"/>
    <xf numFmtId="165" fontId="17" fillId="0" borderId="6" xfId="0" applyNumberFormat="1" applyFont="1" applyFill="1" applyBorder="1" applyAlignment="1">
      <alignment vertical="center"/>
    </xf>
  </cellXfs>
  <cellStyles count="11">
    <cellStyle name="Énfasis2" xfId="9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_PERSONAL_AMSA_2010(2)" xfId="7"/>
    <cellStyle name="Normal_jacki 031-029-021-022_PERSONAL_AMSA_2010(2) 2" xfId="8"/>
    <cellStyle name="Normal_jacki 031-029-021-022_POR DIVISIÓN FUNCIONAL JACKI3 28-05-2010 " xfId="1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22</xdr:row>
      <xdr:rowOff>0</xdr:rowOff>
    </xdr:from>
    <xdr:to>
      <xdr:col>1</xdr:col>
      <xdr:colOff>2895600</xdr:colOff>
      <xdr:row>23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22</xdr:row>
      <xdr:rowOff>0</xdr:rowOff>
    </xdr:from>
    <xdr:to>
      <xdr:col>1</xdr:col>
      <xdr:colOff>2895600</xdr:colOff>
      <xdr:row>23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22</xdr:row>
      <xdr:rowOff>0</xdr:rowOff>
    </xdr:from>
    <xdr:to>
      <xdr:col>1</xdr:col>
      <xdr:colOff>2895600</xdr:colOff>
      <xdr:row>23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34</xdr:row>
      <xdr:rowOff>0</xdr:rowOff>
    </xdr:from>
    <xdr:to>
      <xdr:col>1</xdr:col>
      <xdr:colOff>2390775</xdr:colOff>
      <xdr:row>35</xdr:row>
      <xdr:rowOff>161925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152775" y="9048750"/>
          <a:ext cx="19240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2686050</xdr:colOff>
      <xdr:row>35</xdr:row>
      <xdr:rowOff>152400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190625" y="9096375"/>
          <a:ext cx="26860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751355</xdr:colOff>
      <xdr:row>2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19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19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19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764241</xdr:colOff>
      <xdr:row>21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2162174</xdr:colOff>
      <xdr:row>35</xdr:row>
      <xdr:rowOff>9525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762125" y="11477625"/>
          <a:ext cx="216217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9525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1771650" y="114776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171450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9525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90675" y="71628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2124074</xdr:colOff>
      <xdr:row>12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161925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590675" y="112776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36</xdr:row>
      <xdr:rowOff>28575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159067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76212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771650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19050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116776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34</xdr:row>
      <xdr:rowOff>0</xdr:rowOff>
    </xdr:from>
    <xdr:to>
      <xdr:col>1</xdr:col>
      <xdr:colOff>2200275</xdr:colOff>
      <xdr:row>35</xdr:row>
      <xdr:rowOff>19050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2743200" y="11677650"/>
          <a:ext cx="2143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34</xdr:row>
      <xdr:rowOff>0</xdr:rowOff>
    </xdr:from>
    <xdr:to>
      <xdr:col>1</xdr:col>
      <xdr:colOff>2352675</xdr:colOff>
      <xdr:row>34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116</xdr:row>
      <xdr:rowOff>114300</xdr:rowOff>
    </xdr:from>
    <xdr:to>
      <xdr:col>1</xdr:col>
      <xdr:colOff>2162174</xdr:colOff>
      <xdr:row>117</xdr:row>
      <xdr:rowOff>114300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2152649</xdr:colOff>
      <xdr:row>74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2152649</xdr:colOff>
      <xdr:row>77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90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2152649</xdr:colOff>
      <xdr:row>92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2152649</xdr:colOff>
      <xdr:row>105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152400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581150" y="112776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26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2124074</xdr:colOff>
      <xdr:row>12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11</xdr:row>
      <xdr:rowOff>19050</xdr:rowOff>
    </xdr:from>
    <xdr:to>
      <xdr:col>2</xdr:col>
      <xdr:colOff>152399</xdr:colOff>
      <xdr:row>12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11</xdr:row>
      <xdr:rowOff>19050</xdr:rowOff>
    </xdr:from>
    <xdr:to>
      <xdr:col>1</xdr:col>
      <xdr:colOff>2876549</xdr:colOff>
      <xdr:row>12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152400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76200</xdr:colOff>
      <xdr:row>15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142875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13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13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152400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142875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2152649</xdr:colOff>
      <xdr:row>61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2152649</xdr:colOff>
      <xdr:row>61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76200</xdr:colOff>
      <xdr:row>111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2124074</xdr:colOff>
      <xdr:row>74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36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2152649</xdr:colOff>
      <xdr:row>74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90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2114550</xdr:colOff>
      <xdr:row>58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754716</xdr:colOff>
      <xdr:row>73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751355</xdr:colOff>
      <xdr:row>88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142875</xdr:rowOff>
    </xdr:from>
    <xdr:to>
      <xdr:col>1</xdr:col>
      <xdr:colOff>751355</xdr:colOff>
      <xdr:row>87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68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758639</xdr:colOff>
      <xdr:row>113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745191</xdr:colOff>
      <xdr:row>106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104775</xdr:rowOff>
    </xdr:from>
    <xdr:to>
      <xdr:col>2</xdr:col>
      <xdr:colOff>742950</xdr:colOff>
      <xdr:row>75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751355</xdr:colOff>
      <xdr:row>110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123825</xdr:rowOff>
    </xdr:from>
    <xdr:to>
      <xdr:col>2</xdr:col>
      <xdr:colOff>751355</xdr:colOff>
      <xdr:row>110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103</xdr:row>
      <xdr:rowOff>123825</xdr:rowOff>
    </xdr:from>
    <xdr:to>
      <xdr:col>2</xdr:col>
      <xdr:colOff>751355</xdr:colOff>
      <xdr:row>104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730064</xdr:colOff>
      <xdr:row>12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11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82364</xdr:colOff>
      <xdr:row>21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19</xdr:row>
      <xdr:rowOff>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649941</xdr:colOff>
      <xdr:row>27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82364</xdr:colOff>
      <xdr:row>21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644339</xdr:colOff>
      <xdr:row>27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644339</xdr:colOff>
      <xdr:row>27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745191</xdr:colOff>
      <xdr:row>88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745191</xdr:colOff>
      <xdr:row>104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745191</xdr:colOff>
      <xdr:row>76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745191</xdr:colOff>
      <xdr:row>43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745191</xdr:colOff>
      <xdr:row>47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745191</xdr:colOff>
      <xdr:row>34</xdr:row>
      <xdr:rowOff>133350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352425" y="1100137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20</xdr:row>
      <xdr:rowOff>152400</xdr:rowOff>
    </xdr:from>
    <xdr:to>
      <xdr:col>1</xdr:col>
      <xdr:colOff>704850</xdr:colOff>
      <xdr:row>22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22</xdr:row>
      <xdr:rowOff>0</xdr:rowOff>
    </xdr:from>
    <xdr:to>
      <xdr:col>1</xdr:col>
      <xdr:colOff>714375</xdr:colOff>
      <xdr:row>23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35</xdr:row>
      <xdr:rowOff>0</xdr:rowOff>
    </xdr:from>
    <xdr:to>
      <xdr:col>1</xdr:col>
      <xdr:colOff>714375</xdr:colOff>
      <xdr:row>36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35</xdr:row>
      <xdr:rowOff>0</xdr:rowOff>
    </xdr:from>
    <xdr:to>
      <xdr:col>1</xdr:col>
      <xdr:colOff>714375</xdr:colOff>
      <xdr:row>36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28575</xdr:rowOff>
    </xdr:from>
    <xdr:to>
      <xdr:col>1</xdr:col>
      <xdr:colOff>714375</xdr:colOff>
      <xdr:row>30</xdr:row>
      <xdr:rowOff>180975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28575</xdr:rowOff>
    </xdr:from>
    <xdr:to>
      <xdr:col>1</xdr:col>
      <xdr:colOff>714375</xdr:colOff>
      <xdr:row>30</xdr:row>
      <xdr:rowOff>180975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27</xdr:row>
      <xdr:rowOff>0</xdr:rowOff>
    </xdr:from>
    <xdr:to>
      <xdr:col>1</xdr:col>
      <xdr:colOff>714375</xdr:colOff>
      <xdr:row>28</xdr:row>
      <xdr:rowOff>180976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24</xdr:row>
      <xdr:rowOff>0</xdr:rowOff>
    </xdr:from>
    <xdr:to>
      <xdr:col>1</xdr:col>
      <xdr:colOff>666750</xdr:colOff>
      <xdr:row>25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28575</xdr:rowOff>
    </xdr:from>
    <xdr:to>
      <xdr:col>1</xdr:col>
      <xdr:colOff>714375</xdr:colOff>
      <xdr:row>26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27</xdr:row>
      <xdr:rowOff>0</xdr:rowOff>
    </xdr:from>
    <xdr:to>
      <xdr:col>1</xdr:col>
      <xdr:colOff>714375</xdr:colOff>
      <xdr:row>28</xdr:row>
      <xdr:rowOff>171450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19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876299</xdr:colOff>
      <xdr:row>107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76200</xdr:colOff>
      <xdr:row>111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104</xdr:row>
      <xdr:rowOff>0</xdr:rowOff>
    </xdr:from>
    <xdr:to>
      <xdr:col>1</xdr:col>
      <xdr:colOff>2895600</xdr:colOff>
      <xdr:row>105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2895600</xdr:colOff>
      <xdr:row>82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104</xdr:row>
      <xdr:rowOff>0</xdr:rowOff>
    </xdr:from>
    <xdr:to>
      <xdr:col>1</xdr:col>
      <xdr:colOff>2895600</xdr:colOff>
      <xdr:row>105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2895600</xdr:colOff>
      <xdr:row>82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</xdr:row>
      <xdr:rowOff>0</xdr:rowOff>
    </xdr:from>
    <xdr:to>
      <xdr:col>1</xdr:col>
      <xdr:colOff>76200</xdr:colOff>
      <xdr:row>12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</xdr:row>
      <xdr:rowOff>0</xdr:rowOff>
    </xdr:from>
    <xdr:to>
      <xdr:col>1</xdr:col>
      <xdr:colOff>76200</xdr:colOff>
      <xdr:row>12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39</xdr:row>
      <xdr:rowOff>0</xdr:rowOff>
    </xdr:from>
    <xdr:to>
      <xdr:col>1</xdr:col>
      <xdr:colOff>66675</xdr:colOff>
      <xdr:row>40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39</xdr:row>
      <xdr:rowOff>0</xdr:rowOff>
    </xdr:from>
    <xdr:to>
      <xdr:col>1</xdr:col>
      <xdr:colOff>76200</xdr:colOff>
      <xdr:row>40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13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57150</xdr:colOff>
      <xdr:row>61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76200</xdr:colOff>
      <xdr:row>61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57150</xdr:colOff>
      <xdr:row>61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76200</xdr:colOff>
      <xdr:row>61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41</xdr:row>
      <xdr:rowOff>0</xdr:rowOff>
    </xdr:from>
    <xdr:to>
      <xdr:col>1</xdr:col>
      <xdr:colOff>1590675</xdr:colOff>
      <xdr:row>43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18</xdr:row>
      <xdr:rowOff>0</xdr:rowOff>
    </xdr:from>
    <xdr:to>
      <xdr:col>1</xdr:col>
      <xdr:colOff>1590675</xdr:colOff>
      <xdr:row>18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118</xdr:row>
      <xdr:rowOff>114300</xdr:rowOff>
    </xdr:from>
    <xdr:to>
      <xdr:col>0</xdr:col>
      <xdr:colOff>333375</xdr:colOff>
      <xdr:row>119</xdr:row>
      <xdr:rowOff>104775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276225" y="23526750"/>
          <a:ext cx="571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695325</xdr:colOff>
      <xdr:row>25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45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695325</xdr:colOff>
      <xdr:row>83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11</xdr:row>
      <xdr:rowOff>0</xdr:rowOff>
    </xdr:from>
    <xdr:to>
      <xdr:col>2</xdr:col>
      <xdr:colOff>266700</xdr:colOff>
      <xdr:row>12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695325</xdr:colOff>
      <xdr:row>29</xdr:row>
      <xdr:rowOff>19050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695325</xdr:colOff>
      <xdr:row>29</xdr:row>
      <xdr:rowOff>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68</xdr:row>
      <xdr:rowOff>0</xdr:rowOff>
    </xdr:from>
    <xdr:to>
      <xdr:col>1</xdr:col>
      <xdr:colOff>57150</xdr:colOff>
      <xdr:row>69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68</xdr:row>
      <xdr:rowOff>0</xdr:rowOff>
    </xdr:from>
    <xdr:to>
      <xdr:col>1</xdr:col>
      <xdr:colOff>76200</xdr:colOff>
      <xdr:row>69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2152649</xdr:colOff>
      <xdr:row>76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745191</xdr:colOff>
      <xdr:row>75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39</xdr:row>
      <xdr:rowOff>28575</xdr:rowOff>
    </xdr:from>
    <xdr:to>
      <xdr:col>1</xdr:col>
      <xdr:colOff>2133599</xdr:colOff>
      <xdr:row>40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42</xdr:row>
      <xdr:rowOff>0</xdr:rowOff>
    </xdr:from>
    <xdr:to>
      <xdr:col>3</xdr:col>
      <xdr:colOff>57150</xdr:colOff>
      <xdr:row>44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42</xdr:row>
      <xdr:rowOff>0</xdr:rowOff>
    </xdr:from>
    <xdr:to>
      <xdr:col>3</xdr:col>
      <xdr:colOff>76200</xdr:colOff>
      <xdr:row>44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42</xdr:row>
      <xdr:rowOff>0</xdr:rowOff>
    </xdr:from>
    <xdr:to>
      <xdr:col>3</xdr:col>
      <xdr:colOff>57150</xdr:colOff>
      <xdr:row>44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42</xdr:row>
      <xdr:rowOff>0</xdr:rowOff>
    </xdr:from>
    <xdr:to>
      <xdr:col>3</xdr:col>
      <xdr:colOff>76200</xdr:colOff>
      <xdr:row>44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55</xdr:row>
      <xdr:rowOff>0</xdr:rowOff>
    </xdr:from>
    <xdr:to>
      <xdr:col>1</xdr:col>
      <xdr:colOff>847725</xdr:colOff>
      <xdr:row>56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50</xdr:row>
      <xdr:rowOff>0</xdr:rowOff>
    </xdr:from>
    <xdr:to>
      <xdr:col>1</xdr:col>
      <xdr:colOff>2171699</xdr:colOff>
      <xdr:row>51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50</xdr:row>
      <xdr:rowOff>0</xdr:rowOff>
    </xdr:from>
    <xdr:to>
      <xdr:col>1</xdr:col>
      <xdr:colOff>2181224</xdr:colOff>
      <xdr:row>51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50</xdr:row>
      <xdr:rowOff>0</xdr:rowOff>
    </xdr:from>
    <xdr:to>
      <xdr:col>1</xdr:col>
      <xdr:colOff>2181224</xdr:colOff>
      <xdr:row>51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68</xdr:row>
      <xdr:rowOff>0</xdr:rowOff>
    </xdr:from>
    <xdr:to>
      <xdr:col>1</xdr:col>
      <xdr:colOff>2000249</xdr:colOff>
      <xdr:row>69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764241</xdr:colOff>
      <xdr:row>72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71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66</xdr:row>
      <xdr:rowOff>0</xdr:rowOff>
    </xdr:from>
    <xdr:to>
      <xdr:col>1</xdr:col>
      <xdr:colOff>2000249</xdr:colOff>
      <xdr:row>67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71</xdr:row>
      <xdr:rowOff>0</xdr:rowOff>
    </xdr:from>
    <xdr:to>
      <xdr:col>1</xdr:col>
      <xdr:colOff>1885949</xdr:colOff>
      <xdr:row>72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28575</xdr:rowOff>
    </xdr:from>
    <xdr:to>
      <xdr:col>1</xdr:col>
      <xdr:colOff>730064</xdr:colOff>
      <xdr:row>69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644339</xdr:colOff>
      <xdr:row>69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649941</xdr:colOff>
      <xdr:row>72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71</xdr:row>
      <xdr:rowOff>0</xdr:rowOff>
    </xdr:from>
    <xdr:to>
      <xdr:col>1</xdr:col>
      <xdr:colOff>914400</xdr:colOff>
      <xdr:row>72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71</xdr:row>
      <xdr:rowOff>0</xdr:rowOff>
    </xdr:from>
    <xdr:to>
      <xdr:col>1</xdr:col>
      <xdr:colOff>1028700</xdr:colOff>
      <xdr:row>72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70</xdr:row>
      <xdr:rowOff>47625</xdr:rowOff>
    </xdr:from>
    <xdr:to>
      <xdr:col>1</xdr:col>
      <xdr:colOff>1905000</xdr:colOff>
      <xdr:row>72</xdr:row>
      <xdr:rowOff>38101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35</xdr:row>
      <xdr:rowOff>0</xdr:rowOff>
    </xdr:from>
    <xdr:to>
      <xdr:col>1</xdr:col>
      <xdr:colOff>2171699</xdr:colOff>
      <xdr:row>36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35</xdr:row>
      <xdr:rowOff>0</xdr:rowOff>
    </xdr:from>
    <xdr:to>
      <xdr:col>1</xdr:col>
      <xdr:colOff>2181224</xdr:colOff>
      <xdr:row>36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71</xdr:row>
      <xdr:rowOff>0</xdr:rowOff>
    </xdr:from>
    <xdr:to>
      <xdr:col>1</xdr:col>
      <xdr:colOff>1990724</xdr:colOff>
      <xdr:row>72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751355</xdr:colOff>
      <xdr:row>8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</xdr:row>
      <xdr:rowOff>66675</xdr:rowOff>
    </xdr:from>
    <xdr:to>
      <xdr:col>1</xdr:col>
      <xdr:colOff>713255</xdr:colOff>
      <xdr:row>8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114300</xdr:rowOff>
    </xdr:from>
    <xdr:to>
      <xdr:col>2</xdr:col>
      <xdr:colOff>751355</xdr:colOff>
      <xdr:row>7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751355</xdr:colOff>
      <xdr:row>32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2171699</xdr:colOff>
      <xdr:row>25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2181224</xdr:colOff>
      <xdr:row>25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71</xdr:row>
      <xdr:rowOff>0</xdr:rowOff>
    </xdr:from>
    <xdr:to>
      <xdr:col>1</xdr:col>
      <xdr:colOff>1019174</xdr:colOff>
      <xdr:row>72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217955</xdr:colOff>
      <xdr:row>72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751355</xdr:colOff>
      <xdr:row>25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37</xdr:row>
      <xdr:rowOff>0</xdr:rowOff>
    </xdr:from>
    <xdr:to>
      <xdr:col>1</xdr:col>
      <xdr:colOff>2743200</xdr:colOff>
      <xdr:row>37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76200</xdr:rowOff>
    </xdr:from>
    <xdr:to>
      <xdr:col>2</xdr:col>
      <xdr:colOff>751355</xdr:colOff>
      <xdr:row>9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104775</xdr:rowOff>
    </xdr:from>
    <xdr:to>
      <xdr:col>2</xdr:col>
      <xdr:colOff>163045</xdr:colOff>
      <xdr:row>9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754716</xdr:colOff>
      <xdr:row>34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76200</xdr:rowOff>
    </xdr:from>
    <xdr:to>
      <xdr:col>2</xdr:col>
      <xdr:colOff>513230</xdr:colOff>
      <xdr:row>7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71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751355</xdr:colOff>
      <xdr:row>53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71</xdr:row>
      <xdr:rowOff>0</xdr:rowOff>
    </xdr:from>
    <xdr:to>
      <xdr:col>1</xdr:col>
      <xdr:colOff>741830</xdr:colOff>
      <xdr:row>72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751355</xdr:colOff>
      <xdr:row>10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751355</xdr:colOff>
      <xdr:row>66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754716</xdr:colOff>
      <xdr:row>72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57</xdr:row>
      <xdr:rowOff>123825</xdr:rowOff>
    </xdr:from>
    <xdr:to>
      <xdr:col>2</xdr:col>
      <xdr:colOff>466725</xdr:colOff>
      <xdr:row>57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60</xdr:row>
      <xdr:rowOff>0</xdr:rowOff>
    </xdr:from>
    <xdr:to>
      <xdr:col>1</xdr:col>
      <xdr:colOff>590550</xdr:colOff>
      <xdr:row>61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771525</xdr:colOff>
      <xdr:row>61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771525</xdr:colOff>
      <xdr:row>67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771525</xdr:colOff>
      <xdr:row>67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60</xdr:row>
      <xdr:rowOff>0</xdr:rowOff>
    </xdr:from>
    <xdr:to>
      <xdr:col>1</xdr:col>
      <xdr:colOff>914400</xdr:colOff>
      <xdr:row>61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71</xdr:row>
      <xdr:rowOff>0</xdr:rowOff>
    </xdr:from>
    <xdr:to>
      <xdr:col>1</xdr:col>
      <xdr:colOff>57150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762000</xdr:colOff>
      <xdr:row>63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71</xdr:row>
      <xdr:rowOff>0</xdr:rowOff>
    </xdr:from>
    <xdr:to>
      <xdr:col>1</xdr:col>
      <xdr:colOff>114300</xdr:colOff>
      <xdr:row>72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657225</xdr:colOff>
      <xdr:row>56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666750</xdr:colOff>
      <xdr:row>56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0</xdr:rowOff>
    </xdr:from>
    <xdr:to>
      <xdr:col>1</xdr:col>
      <xdr:colOff>9525</xdr:colOff>
      <xdr:row>55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666750</xdr:colOff>
      <xdr:row>61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666750</xdr:colOff>
      <xdr:row>61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71</xdr:row>
      <xdr:rowOff>0</xdr:rowOff>
    </xdr:from>
    <xdr:to>
      <xdr:col>1</xdr:col>
      <xdr:colOff>762000</xdr:colOff>
      <xdr:row>71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657225</xdr:colOff>
      <xdr:row>61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657225</xdr:colOff>
      <xdr:row>67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66</xdr:row>
      <xdr:rowOff>0</xdr:rowOff>
    </xdr:from>
    <xdr:to>
      <xdr:col>1</xdr:col>
      <xdr:colOff>666750</xdr:colOff>
      <xdr:row>67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485775</xdr:colOff>
      <xdr:row>67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133350</xdr:rowOff>
    </xdr:from>
    <xdr:to>
      <xdr:col>1</xdr:col>
      <xdr:colOff>762000</xdr:colOff>
      <xdr:row>64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485775</xdr:colOff>
      <xdr:row>55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70</xdr:row>
      <xdr:rowOff>0</xdr:rowOff>
    </xdr:from>
    <xdr:to>
      <xdr:col>1</xdr:col>
      <xdr:colOff>485775</xdr:colOff>
      <xdr:row>70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657225</xdr:colOff>
      <xdr:row>70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666750</xdr:colOff>
      <xdr:row>70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1162050</xdr:colOff>
      <xdr:row>72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61</xdr:row>
      <xdr:rowOff>133350</xdr:rowOff>
    </xdr:from>
    <xdr:to>
      <xdr:col>1</xdr:col>
      <xdr:colOff>1028700</xdr:colOff>
      <xdr:row>63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49</xdr:row>
      <xdr:rowOff>0</xdr:rowOff>
    </xdr:from>
    <xdr:to>
      <xdr:col>1</xdr:col>
      <xdr:colOff>876300</xdr:colOff>
      <xdr:row>50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54</xdr:row>
      <xdr:rowOff>0</xdr:rowOff>
    </xdr:from>
    <xdr:to>
      <xdr:col>1</xdr:col>
      <xdr:colOff>771525</xdr:colOff>
      <xdr:row>55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0</xdr:rowOff>
    </xdr:from>
    <xdr:to>
      <xdr:col>1</xdr:col>
      <xdr:colOff>9525</xdr:colOff>
      <xdr:row>55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54</xdr:row>
      <xdr:rowOff>171450</xdr:rowOff>
    </xdr:from>
    <xdr:to>
      <xdr:col>1</xdr:col>
      <xdr:colOff>9525</xdr:colOff>
      <xdr:row>55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52</xdr:row>
      <xdr:rowOff>38100</xdr:rowOff>
    </xdr:from>
    <xdr:to>
      <xdr:col>1</xdr:col>
      <xdr:colOff>2743200</xdr:colOff>
      <xdr:row>53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59</xdr:row>
      <xdr:rowOff>161925</xdr:rowOff>
    </xdr:from>
    <xdr:to>
      <xdr:col>2</xdr:col>
      <xdr:colOff>9525</xdr:colOff>
      <xdr:row>60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60</xdr:row>
      <xdr:rowOff>0</xdr:rowOff>
    </xdr:from>
    <xdr:to>
      <xdr:col>1</xdr:col>
      <xdr:colOff>9525</xdr:colOff>
      <xdr:row>61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72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72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71</xdr:row>
      <xdr:rowOff>0</xdr:rowOff>
    </xdr:from>
    <xdr:to>
      <xdr:col>1</xdr:col>
      <xdr:colOff>114300</xdr:colOff>
      <xdr:row>71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66</xdr:row>
      <xdr:rowOff>0</xdr:rowOff>
    </xdr:from>
    <xdr:to>
      <xdr:col>1</xdr:col>
      <xdr:colOff>590550</xdr:colOff>
      <xdr:row>67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885825</xdr:colOff>
      <xdr:row>63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69</xdr:row>
      <xdr:rowOff>0</xdr:rowOff>
    </xdr:from>
    <xdr:to>
      <xdr:col>1</xdr:col>
      <xdr:colOff>762000</xdr:colOff>
      <xdr:row>70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49</xdr:row>
      <xdr:rowOff>0</xdr:rowOff>
    </xdr:from>
    <xdr:to>
      <xdr:col>1</xdr:col>
      <xdr:colOff>885825</xdr:colOff>
      <xdr:row>50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54</xdr:row>
      <xdr:rowOff>0</xdr:rowOff>
    </xdr:from>
    <xdr:to>
      <xdr:col>1</xdr:col>
      <xdr:colOff>885825</xdr:colOff>
      <xdr:row>55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54</xdr:row>
      <xdr:rowOff>0</xdr:rowOff>
    </xdr:from>
    <xdr:to>
      <xdr:col>1</xdr:col>
      <xdr:colOff>885825</xdr:colOff>
      <xdr:row>55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762000</xdr:colOff>
      <xdr:row>61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49</xdr:row>
      <xdr:rowOff>0</xdr:rowOff>
    </xdr:from>
    <xdr:to>
      <xdr:col>1</xdr:col>
      <xdr:colOff>885825</xdr:colOff>
      <xdr:row>50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53</xdr:row>
      <xdr:rowOff>0</xdr:rowOff>
    </xdr:from>
    <xdr:to>
      <xdr:col>1</xdr:col>
      <xdr:colOff>590550</xdr:colOff>
      <xdr:row>54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54</xdr:row>
      <xdr:rowOff>0</xdr:rowOff>
    </xdr:from>
    <xdr:to>
      <xdr:col>1</xdr:col>
      <xdr:colOff>762000</xdr:colOff>
      <xdr:row>55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762000</xdr:colOff>
      <xdr:row>50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60</xdr:row>
      <xdr:rowOff>0</xdr:rowOff>
    </xdr:from>
    <xdr:to>
      <xdr:col>1</xdr:col>
      <xdr:colOff>885825</xdr:colOff>
      <xdr:row>61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64</xdr:row>
      <xdr:rowOff>0</xdr:rowOff>
    </xdr:from>
    <xdr:to>
      <xdr:col>1</xdr:col>
      <xdr:colOff>590550</xdr:colOff>
      <xdr:row>65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66</xdr:row>
      <xdr:rowOff>0</xdr:rowOff>
    </xdr:from>
    <xdr:to>
      <xdr:col>1</xdr:col>
      <xdr:colOff>762000</xdr:colOff>
      <xdr:row>67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65</xdr:row>
      <xdr:rowOff>0</xdr:rowOff>
    </xdr:from>
    <xdr:to>
      <xdr:col>1</xdr:col>
      <xdr:colOff>885825</xdr:colOff>
      <xdr:row>66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228600</xdr:colOff>
      <xdr:row>72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2143125</xdr:colOff>
      <xdr:row>71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63</xdr:row>
      <xdr:rowOff>0</xdr:rowOff>
    </xdr:from>
    <xdr:to>
      <xdr:col>1</xdr:col>
      <xdr:colOff>2143125</xdr:colOff>
      <xdr:row>64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71</xdr:row>
      <xdr:rowOff>0</xdr:rowOff>
    </xdr:from>
    <xdr:to>
      <xdr:col>2</xdr:col>
      <xdr:colOff>742950</xdr:colOff>
      <xdr:row>72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63</xdr:row>
      <xdr:rowOff>66675</xdr:rowOff>
    </xdr:from>
    <xdr:to>
      <xdr:col>1</xdr:col>
      <xdr:colOff>781050</xdr:colOff>
      <xdr:row>65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114300</xdr:rowOff>
    </xdr:from>
    <xdr:to>
      <xdr:col>1</xdr:col>
      <xdr:colOff>647700</xdr:colOff>
      <xdr:row>65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71</xdr:row>
      <xdr:rowOff>0</xdr:rowOff>
    </xdr:from>
    <xdr:to>
      <xdr:col>1</xdr:col>
      <xdr:colOff>628650</xdr:colOff>
      <xdr:row>72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647700</xdr:colOff>
      <xdr:row>48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647700</xdr:colOff>
      <xdr:row>51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85725</xdr:colOff>
      <xdr:row>64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85725</xdr:colOff>
      <xdr:row>64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647700</xdr:colOff>
      <xdr:row>71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57</xdr:row>
      <xdr:rowOff>0</xdr:rowOff>
    </xdr:from>
    <xdr:to>
      <xdr:col>1</xdr:col>
      <xdr:colOff>2143125</xdr:colOff>
      <xdr:row>58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55</xdr:row>
      <xdr:rowOff>0</xdr:rowOff>
    </xdr:from>
    <xdr:to>
      <xdr:col>1</xdr:col>
      <xdr:colOff>2171700</xdr:colOff>
      <xdr:row>56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647700</xdr:colOff>
      <xdr:row>65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2</xdr:col>
      <xdr:colOff>0</xdr:colOff>
      <xdr:row>72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71</xdr:row>
      <xdr:rowOff>0</xdr:rowOff>
    </xdr:from>
    <xdr:to>
      <xdr:col>1</xdr:col>
      <xdr:colOff>2200275</xdr:colOff>
      <xdr:row>72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2171700</xdr:colOff>
      <xdr:row>71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2</xdr:col>
      <xdr:colOff>685800</xdr:colOff>
      <xdr:row>72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71</xdr:row>
      <xdr:rowOff>0</xdr:rowOff>
    </xdr:from>
    <xdr:to>
      <xdr:col>2</xdr:col>
      <xdr:colOff>675155</xdr:colOff>
      <xdr:row>72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9525</xdr:colOff>
      <xdr:row>71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3</xdr:col>
      <xdr:colOff>361949</xdr:colOff>
      <xdr:row>72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2524124</xdr:colOff>
      <xdr:row>72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35</xdr:row>
      <xdr:rowOff>76200</xdr:rowOff>
    </xdr:from>
    <xdr:to>
      <xdr:col>7</xdr:col>
      <xdr:colOff>514349</xdr:colOff>
      <xdr:row>37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485774</xdr:colOff>
      <xdr:row>72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12</xdr:row>
      <xdr:rowOff>142875</xdr:rowOff>
    </xdr:from>
    <xdr:to>
      <xdr:col>3</xdr:col>
      <xdr:colOff>228600</xdr:colOff>
      <xdr:row>13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2</xdr:col>
      <xdr:colOff>219075</xdr:colOff>
      <xdr:row>72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47625</xdr:colOff>
      <xdr:row>10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57150</xdr:rowOff>
    </xdr:from>
    <xdr:to>
      <xdr:col>2</xdr:col>
      <xdr:colOff>751355</xdr:colOff>
      <xdr:row>10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</xdr:row>
      <xdr:rowOff>152400</xdr:rowOff>
    </xdr:from>
    <xdr:to>
      <xdr:col>2</xdr:col>
      <xdr:colOff>751355</xdr:colOff>
      <xdr:row>52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47625</xdr:colOff>
      <xdr:row>71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742950</xdr:colOff>
      <xdr:row>72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25</xdr:row>
      <xdr:rowOff>66675</xdr:rowOff>
    </xdr:from>
    <xdr:to>
      <xdr:col>1</xdr:col>
      <xdr:colOff>713255</xdr:colOff>
      <xdr:row>26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34</xdr:row>
      <xdr:rowOff>66675</xdr:rowOff>
    </xdr:from>
    <xdr:to>
      <xdr:col>1</xdr:col>
      <xdr:colOff>713255</xdr:colOff>
      <xdr:row>35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43</xdr:row>
      <xdr:rowOff>66675</xdr:rowOff>
    </xdr:from>
    <xdr:to>
      <xdr:col>1</xdr:col>
      <xdr:colOff>713255</xdr:colOff>
      <xdr:row>44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52</xdr:row>
      <xdr:rowOff>66675</xdr:rowOff>
    </xdr:from>
    <xdr:to>
      <xdr:col>1</xdr:col>
      <xdr:colOff>713255</xdr:colOff>
      <xdr:row>53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62</xdr:row>
      <xdr:rowOff>66675</xdr:rowOff>
    </xdr:from>
    <xdr:to>
      <xdr:col>1</xdr:col>
      <xdr:colOff>713255</xdr:colOff>
      <xdr:row>63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161925</xdr:rowOff>
    </xdr:from>
    <xdr:to>
      <xdr:col>1</xdr:col>
      <xdr:colOff>9525</xdr:colOff>
      <xdr:row>60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14</xdr:row>
      <xdr:rowOff>66675</xdr:rowOff>
    </xdr:from>
    <xdr:to>
      <xdr:col>1</xdr:col>
      <xdr:colOff>713255</xdr:colOff>
      <xdr:row>15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22</xdr:row>
      <xdr:rowOff>66675</xdr:rowOff>
    </xdr:from>
    <xdr:to>
      <xdr:col>1</xdr:col>
      <xdr:colOff>713255</xdr:colOff>
      <xdr:row>23</xdr:row>
      <xdr:rowOff>66675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31</xdr:row>
      <xdr:rowOff>66675</xdr:rowOff>
    </xdr:from>
    <xdr:to>
      <xdr:col>1</xdr:col>
      <xdr:colOff>713255</xdr:colOff>
      <xdr:row>32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39</xdr:row>
      <xdr:rowOff>66675</xdr:rowOff>
    </xdr:from>
    <xdr:to>
      <xdr:col>1</xdr:col>
      <xdr:colOff>713255</xdr:colOff>
      <xdr:row>40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47</xdr:row>
      <xdr:rowOff>66675</xdr:rowOff>
    </xdr:from>
    <xdr:to>
      <xdr:col>1</xdr:col>
      <xdr:colOff>713255</xdr:colOff>
      <xdr:row>48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55</xdr:row>
      <xdr:rowOff>66675</xdr:rowOff>
    </xdr:from>
    <xdr:to>
      <xdr:col>1</xdr:col>
      <xdr:colOff>713255</xdr:colOff>
      <xdr:row>56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11"/>
  <sheetViews>
    <sheetView view="pageLayout" zoomScaleNormal="100" workbookViewId="0">
      <selection activeCell="E7" sqref="E7:E8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17" style="5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19.5" customHeight="1" x14ac:dyDescent="0.25">
      <c r="A2" s="65"/>
      <c r="B2" s="66"/>
      <c r="C2" s="66"/>
      <c r="D2" s="66"/>
      <c r="E2" s="66"/>
      <c r="F2" s="66"/>
      <c r="G2" s="66"/>
      <c r="H2" s="66"/>
    </row>
    <row r="3" spans="1:8" s="8" customFormat="1" ht="19.5" customHeight="1" x14ac:dyDescent="0.25"/>
    <row r="4" spans="1:8" s="8" customFormat="1" ht="19.5" customHeight="1" x14ac:dyDescent="0.25">
      <c r="A4" s="72" t="s">
        <v>62</v>
      </c>
      <c r="B4" s="72"/>
      <c r="C4" s="72"/>
      <c r="D4" s="72"/>
      <c r="E4" s="72"/>
      <c r="F4" s="72"/>
      <c r="G4" s="72"/>
      <c r="H4" s="72"/>
    </row>
    <row r="5" spans="1:8" ht="19.5" customHeight="1" x14ac:dyDescent="0.25"/>
    <row r="6" spans="1:8" ht="19.5" customHeight="1" x14ac:dyDescent="0.25">
      <c r="A6" s="73" t="s">
        <v>12</v>
      </c>
      <c r="B6" s="73" t="s">
        <v>133</v>
      </c>
      <c r="C6" s="73" t="s">
        <v>6</v>
      </c>
      <c r="D6" s="76" t="s">
        <v>51</v>
      </c>
      <c r="E6" s="76"/>
      <c r="F6" s="76"/>
      <c r="G6" s="76"/>
      <c r="H6" s="76"/>
    </row>
    <row r="7" spans="1:8" ht="19.5" customHeight="1" x14ac:dyDescent="0.25">
      <c r="A7" s="74"/>
      <c r="B7" s="74"/>
      <c r="C7" s="74"/>
      <c r="D7" s="77" t="s">
        <v>40</v>
      </c>
      <c r="E7" s="77" t="s">
        <v>41</v>
      </c>
      <c r="F7" s="77" t="s">
        <v>10</v>
      </c>
      <c r="G7" s="77" t="s">
        <v>5</v>
      </c>
      <c r="H7" s="73" t="s">
        <v>9</v>
      </c>
    </row>
    <row r="8" spans="1:8" ht="19.5" customHeight="1" x14ac:dyDescent="0.25">
      <c r="A8" s="75"/>
      <c r="B8" s="75"/>
      <c r="C8" s="75"/>
      <c r="D8" s="78"/>
      <c r="E8" s="78"/>
      <c r="F8" s="78">
        <v>27</v>
      </c>
      <c r="G8" s="78"/>
      <c r="H8" s="75"/>
    </row>
    <row r="9" spans="1:8" ht="19.5" customHeight="1" x14ac:dyDescent="0.25">
      <c r="A9" s="2">
        <v>1</v>
      </c>
      <c r="B9" s="29" t="s">
        <v>77</v>
      </c>
      <c r="C9" s="3" t="s">
        <v>7</v>
      </c>
      <c r="D9" s="9">
        <v>17500</v>
      </c>
      <c r="E9" s="4">
        <v>375</v>
      </c>
      <c r="F9" s="9">
        <v>250</v>
      </c>
      <c r="G9" s="9">
        <v>12000</v>
      </c>
      <c r="H9" s="9">
        <f>SUM(D9:G9)</f>
        <v>30125</v>
      </c>
    </row>
    <row r="10" spans="1:8" ht="19.5" customHeight="1" x14ac:dyDescent="0.25">
      <c r="A10" s="79" t="s">
        <v>63</v>
      </c>
      <c r="B10" s="80"/>
      <c r="C10" s="80"/>
      <c r="D10" s="17">
        <f>SUM(D9)</f>
        <v>17500</v>
      </c>
      <c r="E10" s="17">
        <f>SUM(E9)</f>
        <v>375</v>
      </c>
      <c r="F10" s="17">
        <f>SUM(F9)</f>
        <v>250</v>
      </c>
      <c r="G10" s="17">
        <f>SUM(G9)</f>
        <v>12000</v>
      </c>
      <c r="H10" s="17">
        <f>SUM(H9)</f>
        <v>30125</v>
      </c>
    </row>
    <row r="11" spans="1:8" ht="19.5" customHeight="1" x14ac:dyDescent="0.25">
      <c r="A11" s="10"/>
    </row>
    <row r="12" spans="1:8" ht="19.5" customHeight="1" x14ac:dyDescent="0.25">
      <c r="A12" s="72" t="s">
        <v>8</v>
      </c>
      <c r="B12" s="72"/>
      <c r="C12" s="72"/>
      <c r="D12" s="72"/>
      <c r="E12" s="72"/>
      <c r="F12" s="72"/>
      <c r="G12" s="72"/>
      <c r="H12" s="72"/>
    </row>
    <row r="13" spans="1:8" ht="19.5" customHeight="1" x14ac:dyDescent="0.25"/>
    <row r="14" spans="1:8" ht="19.5" customHeight="1" x14ac:dyDescent="0.25">
      <c r="A14" s="73" t="s">
        <v>12</v>
      </c>
      <c r="B14" s="73" t="s">
        <v>133</v>
      </c>
      <c r="C14" s="73" t="s">
        <v>6</v>
      </c>
      <c r="D14" s="76" t="s">
        <v>39</v>
      </c>
      <c r="E14" s="76"/>
      <c r="F14" s="76"/>
      <c r="G14" s="76"/>
      <c r="H14" s="76"/>
    </row>
    <row r="15" spans="1:8" ht="19.5" customHeight="1" x14ac:dyDescent="0.25">
      <c r="A15" s="74"/>
      <c r="B15" s="74"/>
      <c r="C15" s="74"/>
      <c r="D15" s="77" t="s">
        <v>40</v>
      </c>
      <c r="E15" s="77" t="s">
        <v>41</v>
      </c>
      <c r="F15" s="77" t="s">
        <v>42</v>
      </c>
      <c r="G15" s="77" t="s">
        <v>10</v>
      </c>
      <c r="H15" s="74" t="s">
        <v>9</v>
      </c>
    </row>
    <row r="16" spans="1:8" ht="19.5" customHeight="1" x14ac:dyDescent="0.25">
      <c r="A16" s="75"/>
      <c r="B16" s="75"/>
      <c r="C16" s="75"/>
      <c r="D16" s="78"/>
      <c r="E16" s="78"/>
      <c r="F16" s="78">
        <v>26</v>
      </c>
      <c r="G16" s="78">
        <v>27</v>
      </c>
      <c r="H16" s="75"/>
    </row>
    <row r="17" spans="1:8" ht="19.5" customHeight="1" x14ac:dyDescent="0.25">
      <c r="A17" s="2">
        <v>1</v>
      </c>
      <c r="B17" s="30" t="s">
        <v>121</v>
      </c>
      <c r="C17" s="36" t="s">
        <v>144</v>
      </c>
      <c r="D17" s="37">
        <v>8700</v>
      </c>
      <c r="E17" s="37">
        <v>0</v>
      </c>
      <c r="F17" s="37">
        <v>2000</v>
      </c>
      <c r="G17" s="37">
        <v>250</v>
      </c>
      <c r="H17" s="9">
        <f>SUM(D17:G17)</f>
        <v>10950</v>
      </c>
    </row>
    <row r="18" spans="1:8" ht="19.5" customHeight="1" x14ac:dyDescent="0.25">
      <c r="A18" s="2">
        <v>2</v>
      </c>
      <c r="B18" s="30" t="s">
        <v>120</v>
      </c>
      <c r="C18" s="36" t="s">
        <v>1</v>
      </c>
      <c r="D18" s="37">
        <v>8200</v>
      </c>
      <c r="E18" s="37">
        <v>0</v>
      </c>
      <c r="F18" s="37">
        <v>2000</v>
      </c>
      <c r="G18" s="37">
        <v>250</v>
      </c>
      <c r="H18" s="9">
        <f t="shared" ref="H18:H24" si="0">SUM(D18:G18)</f>
        <v>10450</v>
      </c>
    </row>
    <row r="19" spans="1:8" ht="19.5" customHeight="1" x14ac:dyDescent="0.25">
      <c r="A19" s="2">
        <v>3</v>
      </c>
      <c r="B19" s="30" t="s">
        <v>49</v>
      </c>
      <c r="C19" s="36" t="s">
        <v>50</v>
      </c>
      <c r="D19" s="37">
        <v>6500</v>
      </c>
      <c r="E19" s="37">
        <v>0</v>
      </c>
      <c r="F19" s="37">
        <v>2000</v>
      </c>
      <c r="G19" s="37">
        <v>250</v>
      </c>
      <c r="H19" s="9">
        <f t="shared" si="0"/>
        <v>8750</v>
      </c>
    </row>
    <row r="20" spans="1:8" ht="19.5" customHeight="1" x14ac:dyDescent="0.25">
      <c r="A20" s="2">
        <v>4</v>
      </c>
      <c r="B20" s="30" t="s">
        <v>122</v>
      </c>
      <c r="C20" s="36" t="s">
        <v>145</v>
      </c>
      <c r="D20" s="37">
        <f>5300</f>
        <v>5300</v>
      </c>
      <c r="E20" s="37"/>
      <c r="F20" s="37">
        <v>2000</v>
      </c>
      <c r="G20" s="37">
        <v>250</v>
      </c>
      <c r="H20" s="9">
        <f t="shared" si="0"/>
        <v>7550</v>
      </c>
    </row>
    <row r="21" spans="1:8" ht="19.5" customHeight="1" x14ac:dyDescent="0.25">
      <c r="A21" s="2">
        <v>5</v>
      </c>
      <c r="B21" s="30" t="s">
        <v>78</v>
      </c>
      <c r="C21" s="36" t="s">
        <v>48</v>
      </c>
      <c r="D21" s="37">
        <v>3500</v>
      </c>
      <c r="E21" s="37">
        <v>0</v>
      </c>
      <c r="F21" s="37">
        <v>1500</v>
      </c>
      <c r="G21" s="37">
        <v>250</v>
      </c>
      <c r="H21" s="9">
        <f t="shared" si="0"/>
        <v>5250</v>
      </c>
    </row>
    <row r="22" spans="1:8" ht="19.5" customHeight="1" x14ac:dyDescent="0.25">
      <c r="A22" s="2">
        <v>6</v>
      </c>
      <c r="B22" s="30" t="s">
        <v>117</v>
      </c>
      <c r="C22" s="36" t="s">
        <v>146</v>
      </c>
      <c r="D22" s="37">
        <v>3000</v>
      </c>
      <c r="E22" s="37"/>
      <c r="F22" s="37">
        <v>1500</v>
      </c>
      <c r="G22" s="37">
        <v>250</v>
      </c>
      <c r="H22" s="9">
        <f>SUM(D22:G22)</f>
        <v>4750</v>
      </c>
    </row>
    <row r="23" spans="1:8" ht="19.5" customHeight="1" x14ac:dyDescent="0.25">
      <c r="A23" s="2">
        <v>7</v>
      </c>
      <c r="B23" s="31" t="s">
        <v>116</v>
      </c>
      <c r="C23" s="36" t="s">
        <v>43</v>
      </c>
      <c r="D23" s="37">
        <v>3500</v>
      </c>
      <c r="E23" s="37">
        <v>0</v>
      </c>
      <c r="F23" s="37">
        <v>1500</v>
      </c>
      <c r="G23" s="37">
        <v>250</v>
      </c>
      <c r="H23" s="9">
        <f t="shared" si="0"/>
        <v>5250</v>
      </c>
    </row>
    <row r="24" spans="1:8" ht="19.5" customHeight="1" x14ac:dyDescent="0.25">
      <c r="A24" s="2">
        <v>8</v>
      </c>
      <c r="B24" s="31" t="s">
        <v>123</v>
      </c>
      <c r="C24" s="36" t="s">
        <v>147</v>
      </c>
      <c r="D24" s="37">
        <f>3000</f>
        <v>3000</v>
      </c>
      <c r="E24" s="37">
        <v>0</v>
      </c>
      <c r="F24" s="37">
        <f>1500</f>
        <v>1500</v>
      </c>
      <c r="G24" s="37">
        <f>250</f>
        <v>250</v>
      </c>
      <c r="H24" s="9">
        <f t="shared" si="0"/>
        <v>4750</v>
      </c>
    </row>
    <row r="25" spans="1:8" ht="19.5" customHeight="1" x14ac:dyDescent="0.25">
      <c r="A25" s="67" t="s">
        <v>63</v>
      </c>
      <c r="B25" s="68"/>
      <c r="C25" s="68"/>
      <c r="D25" s="18">
        <f>SUM(D17:D24)</f>
        <v>41700</v>
      </c>
      <c r="E25" s="18">
        <f>SUM(E17:E24)</f>
        <v>0</v>
      </c>
      <c r="F25" s="18">
        <f>SUM(F17:F24)</f>
        <v>14000</v>
      </c>
      <c r="G25" s="18">
        <f>SUM(G17:G24)</f>
        <v>2000</v>
      </c>
      <c r="H25" s="18">
        <f>SUM(H17:H24)</f>
        <v>57700</v>
      </c>
    </row>
    <row r="26" spans="1:8" ht="19.5" customHeight="1" x14ac:dyDescent="0.25">
      <c r="A26" s="10"/>
    </row>
    <row r="27" spans="1:8" ht="19.5" customHeight="1" x14ac:dyDescent="0.25">
      <c r="A27" s="72" t="s">
        <v>61</v>
      </c>
      <c r="B27" s="72"/>
      <c r="C27" s="72"/>
      <c r="D27" s="72"/>
      <c r="E27" s="72"/>
      <c r="F27" s="72"/>
      <c r="G27" s="72"/>
      <c r="H27" s="72"/>
    </row>
    <row r="28" spans="1:8" ht="19.5" customHeight="1" x14ac:dyDescent="0.25"/>
    <row r="29" spans="1:8" ht="19.5" customHeight="1" x14ac:dyDescent="0.25">
      <c r="A29" s="73" t="s">
        <v>12</v>
      </c>
      <c r="B29" s="73" t="s">
        <v>133</v>
      </c>
      <c r="C29" s="73" t="s">
        <v>6</v>
      </c>
      <c r="D29" s="76" t="s">
        <v>51</v>
      </c>
      <c r="E29" s="76"/>
      <c r="F29" s="76"/>
      <c r="G29" s="76"/>
      <c r="H29" s="76"/>
    </row>
    <row r="30" spans="1:8" ht="19.5" customHeight="1" x14ac:dyDescent="0.25">
      <c r="A30" s="74"/>
      <c r="B30" s="74"/>
      <c r="C30" s="74"/>
      <c r="D30" s="77" t="s">
        <v>40</v>
      </c>
      <c r="E30" s="77" t="s">
        <v>41</v>
      </c>
      <c r="F30" s="77" t="s">
        <v>10</v>
      </c>
      <c r="G30" s="77" t="s">
        <v>5</v>
      </c>
      <c r="H30" s="73" t="s">
        <v>9</v>
      </c>
    </row>
    <row r="31" spans="1:8" ht="19.5" customHeight="1" x14ac:dyDescent="0.25">
      <c r="A31" s="75"/>
      <c r="B31" s="75"/>
      <c r="C31" s="75"/>
      <c r="D31" s="77"/>
      <c r="E31" s="77"/>
      <c r="F31" s="77"/>
      <c r="G31" s="77"/>
      <c r="H31" s="75"/>
    </row>
    <row r="32" spans="1:8" ht="19.5" customHeight="1" x14ac:dyDescent="0.25">
      <c r="A32" s="2">
        <v>1</v>
      </c>
      <c r="B32" s="34" t="s">
        <v>118</v>
      </c>
      <c r="C32" s="54" t="s">
        <v>136</v>
      </c>
      <c r="D32" s="35">
        <f>13500</f>
        <v>13500</v>
      </c>
      <c r="E32" s="35">
        <v>375</v>
      </c>
      <c r="F32" s="35">
        <v>250</v>
      </c>
      <c r="G32" s="35">
        <v>0</v>
      </c>
      <c r="H32" s="4">
        <f t="shared" ref="H32:H40" si="1">ROUND(SUM(D32:G32),2)</f>
        <v>14125</v>
      </c>
    </row>
    <row r="33" spans="1:8" ht="19.5" customHeight="1" x14ac:dyDescent="0.25">
      <c r="A33" s="2">
        <v>2</v>
      </c>
      <c r="B33" s="34" t="s">
        <v>134</v>
      </c>
      <c r="C33" s="54" t="s">
        <v>137</v>
      </c>
      <c r="D33" s="35">
        <v>12000</v>
      </c>
      <c r="E33" s="35">
        <v>0</v>
      </c>
      <c r="F33" s="35">
        <v>250</v>
      </c>
      <c r="G33" s="35">
        <v>0</v>
      </c>
      <c r="H33" s="4">
        <f t="shared" si="1"/>
        <v>12250</v>
      </c>
    </row>
    <row r="34" spans="1:8" ht="19.5" customHeight="1" x14ac:dyDescent="0.25">
      <c r="A34" s="2">
        <v>3</v>
      </c>
      <c r="B34" s="34" t="s">
        <v>2</v>
      </c>
      <c r="C34" s="54" t="s">
        <v>138</v>
      </c>
      <c r="D34" s="35">
        <v>12000</v>
      </c>
      <c r="E34" s="35">
        <v>375</v>
      </c>
      <c r="F34" s="35">
        <f>ROUND(SUM(250),2)</f>
        <v>250</v>
      </c>
      <c r="G34" s="35">
        <v>0</v>
      </c>
      <c r="H34" s="4">
        <f t="shared" si="1"/>
        <v>12625</v>
      </c>
    </row>
    <row r="35" spans="1:8" ht="19.5" customHeight="1" x14ac:dyDescent="0.25">
      <c r="A35" s="2">
        <v>4</v>
      </c>
      <c r="B35" s="34" t="s">
        <v>76</v>
      </c>
      <c r="C35" s="54" t="s">
        <v>139</v>
      </c>
      <c r="D35" s="35">
        <v>12000</v>
      </c>
      <c r="E35" s="35">
        <v>375</v>
      </c>
      <c r="F35" s="35">
        <v>250</v>
      </c>
      <c r="G35" s="35">
        <v>0</v>
      </c>
      <c r="H35" s="4">
        <f t="shared" si="1"/>
        <v>12625</v>
      </c>
    </row>
    <row r="36" spans="1:8" ht="19.5" customHeight="1" x14ac:dyDescent="0.25">
      <c r="A36" s="2">
        <v>5</v>
      </c>
      <c r="B36" s="33" t="s">
        <v>91</v>
      </c>
      <c r="C36" s="54" t="s">
        <v>140</v>
      </c>
      <c r="D36" s="35">
        <v>12000</v>
      </c>
      <c r="E36" s="35">
        <v>375</v>
      </c>
      <c r="F36" s="35">
        <v>250</v>
      </c>
      <c r="G36" s="35">
        <v>0</v>
      </c>
      <c r="H36" s="4">
        <f t="shared" si="1"/>
        <v>12625</v>
      </c>
    </row>
    <row r="37" spans="1:8" ht="19.5" customHeight="1" x14ac:dyDescent="0.25">
      <c r="A37" s="2">
        <v>6</v>
      </c>
      <c r="B37" s="55" t="s">
        <v>151</v>
      </c>
      <c r="C37" s="54" t="s">
        <v>152</v>
      </c>
      <c r="D37" s="35">
        <v>12000</v>
      </c>
      <c r="E37" s="35">
        <v>0</v>
      </c>
      <c r="F37" s="35">
        <v>250</v>
      </c>
      <c r="G37" s="35">
        <v>0</v>
      </c>
      <c r="H37" s="4">
        <f t="shared" si="1"/>
        <v>12250</v>
      </c>
    </row>
    <row r="38" spans="1:8" ht="19.5" customHeight="1" x14ac:dyDescent="0.25">
      <c r="A38" s="2">
        <v>7</v>
      </c>
      <c r="B38" s="34" t="s">
        <v>119</v>
      </c>
      <c r="C38" s="54" t="s">
        <v>141</v>
      </c>
      <c r="D38" s="35">
        <v>12000</v>
      </c>
      <c r="E38" s="35">
        <v>375</v>
      </c>
      <c r="F38" s="35">
        <v>250</v>
      </c>
      <c r="G38" s="35">
        <v>0</v>
      </c>
      <c r="H38" s="4">
        <f t="shared" si="1"/>
        <v>12625</v>
      </c>
    </row>
    <row r="39" spans="1:8" ht="19.5" customHeight="1" x14ac:dyDescent="0.25">
      <c r="A39" s="2">
        <v>8</v>
      </c>
      <c r="B39" s="34" t="s">
        <v>38</v>
      </c>
      <c r="C39" s="54" t="s">
        <v>150</v>
      </c>
      <c r="D39" s="35">
        <v>12000</v>
      </c>
      <c r="E39" s="35">
        <v>375</v>
      </c>
      <c r="F39" s="35">
        <v>250</v>
      </c>
      <c r="G39" s="35">
        <v>0</v>
      </c>
      <c r="H39" s="4">
        <f t="shared" si="1"/>
        <v>12625</v>
      </c>
    </row>
    <row r="40" spans="1:8" ht="19.5" customHeight="1" x14ac:dyDescent="0.25">
      <c r="A40" s="2">
        <v>9</v>
      </c>
      <c r="B40" s="34" t="s">
        <v>44</v>
      </c>
      <c r="C40" s="54" t="s">
        <v>142</v>
      </c>
      <c r="D40" s="35">
        <v>11300</v>
      </c>
      <c r="E40" s="35">
        <v>0</v>
      </c>
      <c r="F40" s="35">
        <f>ROUND(SUM(250),2)</f>
        <v>250</v>
      </c>
      <c r="G40" s="35">
        <v>0</v>
      </c>
      <c r="H40" s="4">
        <f t="shared" si="1"/>
        <v>11550</v>
      </c>
    </row>
    <row r="41" spans="1:8" x14ac:dyDescent="0.2">
      <c r="A41" s="2">
        <v>10</v>
      </c>
      <c r="B41" s="34" t="s">
        <v>156</v>
      </c>
      <c r="C41" s="54" t="s">
        <v>143</v>
      </c>
      <c r="D41" s="35">
        <v>10000</v>
      </c>
      <c r="E41" s="35">
        <v>375</v>
      </c>
      <c r="F41" s="35">
        <v>250</v>
      </c>
      <c r="G41" s="35">
        <v>0</v>
      </c>
      <c r="H41" s="22">
        <f>SUM(D41:G41)</f>
        <v>10625</v>
      </c>
    </row>
    <row r="42" spans="1:8" x14ac:dyDescent="0.25">
      <c r="A42" s="79" t="s">
        <v>63</v>
      </c>
      <c r="B42" s="80"/>
      <c r="C42" s="81"/>
      <c r="D42" s="17">
        <f>SUM(D32:D41)</f>
        <v>118800</v>
      </c>
      <c r="E42" s="17">
        <f>SUM(E32:E41)</f>
        <v>2625</v>
      </c>
      <c r="F42" s="17">
        <f>SUM(F32:F41)</f>
        <v>2500</v>
      </c>
      <c r="G42" s="17">
        <f>SUM(G32:G40)</f>
        <v>0</v>
      </c>
      <c r="H42" s="17">
        <f>SUM(H32:H41)</f>
        <v>123925</v>
      </c>
    </row>
    <row r="59" spans="1:4" x14ac:dyDescent="0.25">
      <c r="A59" s="72" t="s">
        <v>60</v>
      </c>
      <c r="B59" s="72"/>
      <c r="C59" s="72"/>
      <c r="D59" s="72"/>
    </row>
    <row r="60" spans="1:4" x14ac:dyDescent="0.25">
      <c r="A60" s="6"/>
      <c r="B60" s="6"/>
      <c r="C60" s="6"/>
      <c r="D60" s="6"/>
    </row>
    <row r="61" spans="1:4" x14ac:dyDescent="0.25">
      <c r="A61" s="69" t="s">
        <v>12</v>
      </c>
      <c r="B61" s="69" t="s">
        <v>11</v>
      </c>
      <c r="C61" s="71" t="s">
        <v>52</v>
      </c>
      <c r="D61" s="71" t="s">
        <v>10</v>
      </c>
    </row>
    <row r="62" spans="1:4" x14ac:dyDescent="0.25">
      <c r="A62" s="70"/>
      <c r="B62" s="70"/>
      <c r="C62" s="71"/>
      <c r="D62" s="71"/>
    </row>
    <row r="63" spans="1:4" x14ac:dyDescent="0.25">
      <c r="A63" s="1">
        <v>1</v>
      </c>
      <c r="B63" s="26" t="s">
        <v>102</v>
      </c>
      <c r="C63" s="27">
        <f>80.86+3.57</f>
        <v>84.429999999999993</v>
      </c>
      <c r="D63" s="7">
        <v>250</v>
      </c>
    </row>
    <row r="64" spans="1:4" x14ac:dyDescent="0.25">
      <c r="A64" s="1">
        <v>2</v>
      </c>
      <c r="B64" s="26" t="s">
        <v>102</v>
      </c>
      <c r="C64" s="27">
        <f>80.86+3.57</f>
        <v>84.429999999999993</v>
      </c>
      <c r="D64" s="7">
        <v>250</v>
      </c>
    </row>
    <row r="65" spans="1:4" x14ac:dyDescent="0.25">
      <c r="A65" s="1">
        <v>3</v>
      </c>
      <c r="B65" s="26" t="s">
        <v>102</v>
      </c>
      <c r="C65" s="27">
        <f>80.86+3.57</f>
        <v>84.429999999999993</v>
      </c>
      <c r="D65" s="7">
        <v>250</v>
      </c>
    </row>
    <row r="66" spans="1:4" x14ac:dyDescent="0.25">
      <c r="A66" s="1">
        <v>4</v>
      </c>
      <c r="B66" s="26" t="s">
        <v>102</v>
      </c>
      <c r="C66" s="27">
        <f>80.86+3.57</f>
        <v>84.429999999999993</v>
      </c>
      <c r="D66" s="7">
        <v>250</v>
      </c>
    </row>
    <row r="67" spans="1:4" x14ac:dyDescent="0.25">
      <c r="A67" s="1">
        <v>5</v>
      </c>
      <c r="B67" s="26" t="s">
        <v>102</v>
      </c>
      <c r="C67" s="27">
        <f>80.86+3.57</f>
        <v>84.429999999999993</v>
      </c>
      <c r="D67" s="7">
        <v>250</v>
      </c>
    </row>
    <row r="68" spans="1:4" x14ac:dyDescent="0.25">
      <c r="A68" s="1">
        <v>6</v>
      </c>
      <c r="B68" s="26" t="s">
        <v>102</v>
      </c>
      <c r="C68" s="39">
        <v>84.43</v>
      </c>
      <c r="D68" s="7">
        <v>250</v>
      </c>
    </row>
    <row r="69" spans="1:4" x14ac:dyDescent="0.25">
      <c r="A69" s="1">
        <v>7</v>
      </c>
      <c r="B69" s="28" t="s">
        <v>13</v>
      </c>
      <c r="C69" s="39">
        <v>74.97</v>
      </c>
      <c r="D69" s="7">
        <v>250</v>
      </c>
    </row>
    <row r="70" spans="1:4" x14ac:dyDescent="0.25">
      <c r="A70" s="1">
        <v>8</v>
      </c>
      <c r="B70" s="26" t="s">
        <v>13</v>
      </c>
      <c r="C70" s="27">
        <v>74.97</v>
      </c>
      <c r="D70" s="7">
        <v>250</v>
      </c>
    </row>
    <row r="71" spans="1:4" x14ac:dyDescent="0.25">
      <c r="A71" s="1">
        <v>9</v>
      </c>
      <c r="B71" s="26" t="s">
        <v>102</v>
      </c>
      <c r="C71" s="27">
        <f>80.86+3.57</f>
        <v>84.429999999999993</v>
      </c>
      <c r="D71" s="7">
        <v>250</v>
      </c>
    </row>
    <row r="72" spans="1:4" x14ac:dyDescent="0.25">
      <c r="A72" s="1">
        <v>10</v>
      </c>
      <c r="B72" s="26" t="s">
        <v>13</v>
      </c>
      <c r="C72" s="27">
        <v>74.97</v>
      </c>
      <c r="D72" s="7">
        <v>250</v>
      </c>
    </row>
    <row r="73" spans="1:4" x14ac:dyDescent="0.25">
      <c r="A73" s="1">
        <v>11</v>
      </c>
      <c r="B73" s="26" t="s">
        <v>32</v>
      </c>
      <c r="C73" s="27">
        <f t="shared" ref="C73:C79" si="2">78.25+3.57</f>
        <v>81.819999999999993</v>
      </c>
      <c r="D73" s="7">
        <v>250</v>
      </c>
    </row>
    <row r="74" spans="1:4" x14ac:dyDescent="0.25">
      <c r="A74" s="1">
        <v>12</v>
      </c>
      <c r="B74" s="26" t="s">
        <v>32</v>
      </c>
      <c r="C74" s="27">
        <f t="shared" si="2"/>
        <v>81.819999999999993</v>
      </c>
      <c r="D74" s="7">
        <v>250</v>
      </c>
    </row>
    <row r="75" spans="1:4" x14ac:dyDescent="0.25">
      <c r="A75" s="1">
        <v>13</v>
      </c>
      <c r="B75" s="26" t="s">
        <v>32</v>
      </c>
      <c r="C75" s="27">
        <f t="shared" si="2"/>
        <v>81.819999999999993</v>
      </c>
      <c r="D75" s="7">
        <v>250</v>
      </c>
    </row>
    <row r="76" spans="1:4" x14ac:dyDescent="0.25">
      <c r="A76" s="1">
        <v>14</v>
      </c>
      <c r="B76" s="26" t="s">
        <v>32</v>
      </c>
      <c r="C76" s="27">
        <f t="shared" si="2"/>
        <v>81.819999999999993</v>
      </c>
      <c r="D76" s="7">
        <v>250</v>
      </c>
    </row>
    <row r="77" spans="1:4" x14ac:dyDescent="0.25">
      <c r="A77" s="1">
        <v>15</v>
      </c>
      <c r="B77" s="26" t="s">
        <v>32</v>
      </c>
      <c r="C77" s="27">
        <f t="shared" si="2"/>
        <v>81.819999999999993</v>
      </c>
      <c r="D77" s="7">
        <v>250</v>
      </c>
    </row>
    <row r="78" spans="1:4" x14ac:dyDescent="0.25">
      <c r="A78" s="1">
        <v>16</v>
      </c>
      <c r="B78" s="26" t="s">
        <v>32</v>
      </c>
      <c r="C78" s="27">
        <f t="shared" si="2"/>
        <v>81.819999999999993</v>
      </c>
      <c r="D78" s="7">
        <v>250</v>
      </c>
    </row>
    <row r="79" spans="1:4" x14ac:dyDescent="0.25">
      <c r="A79" s="1">
        <v>17</v>
      </c>
      <c r="B79" s="26" t="s">
        <v>32</v>
      </c>
      <c r="C79" s="27">
        <f t="shared" si="2"/>
        <v>81.819999999999993</v>
      </c>
      <c r="D79" s="7">
        <v>250</v>
      </c>
    </row>
    <row r="80" spans="1:4" x14ac:dyDescent="0.25">
      <c r="A80" s="1">
        <v>18</v>
      </c>
      <c r="B80" s="26" t="s">
        <v>103</v>
      </c>
      <c r="C80" s="27">
        <f>75.64+3.57</f>
        <v>79.209999999999994</v>
      </c>
      <c r="D80" s="7">
        <v>250</v>
      </c>
    </row>
    <row r="81" spans="1:4" x14ac:dyDescent="0.25">
      <c r="A81" s="1">
        <v>19</v>
      </c>
      <c r="B81" s="26" t="s">
        <v>102</v>
      </c>
      <c r="C81" s="27">
        <f t="shared" ref="C81:C90" si="3">80.86+3.57</f>
        <v>84.429999999999993</v>
      </c>
      <c r="D81" s="7">
        <v>250</v>
      </c>
    </row>
    <row r="82" spans="1:4" x14ac:dyDescent="0.25">
      <c r="A82" s="1">
        <v>20</v>
      </c>
      <c r="B82" s="26" t="s">
        <v>102</v>
      </c>
      <c r="C82" s="27">
        <f t="shared" si="3"/>
        <v>84.429999999999993</v>
      </c>
      <c r="D82" s="7">
        <v>250</v>
      </c>
    </row>
    <row r="83" spans="1:4" x14ac:dyDescent="0.25">
      <c r="A83" s="1">
        <v>21</v>
      </c>
      <c r="B83" s="26" t="s">
        <v>102</v>
      </c>
      <c r="C83" s="27">
        <f t="shared" si="3"/>
        <v>84.429999999999993</v>
      </c>
      <c r="D83" s="7">
        <v>250</v>
      </c>
    </row>
    <row r="84" spans="1:4" x14ac:dyDescent="0.25">
      <c r="A84" s="1">
        <v>22</v>
      </c>
      <c r="B84" s="26" t="s">
        <v>102</v>
      </c>
      <c r="C84" s="27">
        <f t="shared" si="3"/>
        <v>84.429999999999993</v>
      </c>
      <c r="D84" s="7">
        <v>250</v>
      </c>
    </row>
    <row r="85" spans="1:4" x14ac:dyDescent="0.25">
      <c r="A85" s="1">
        <v>23</v>
      </c>
      <c r="B85" s="26" t="s">
        <v>102</v>
      </c>
      <c r="C85" s="27">
        <f t="shared" si="3"/>
        <v>84.429999999999993</v>
      </c>
      <c r="D85" s="7">
        <v>250</v>
      </c>
    </row>
    <row r="86" spans="1:4" x14ac:dyDescent="0.25">
      <c r="A86" s="1">
        <v>24</v>
      </c>
      <c r="B86" s="26" t="s">
        <v>102</v>
      </c>
      <c r="C86" s="27">
        <f t="shared" si="3"/>
        <v>84.429999999999993</v>
      </c>
      <c r="D86" s="7">
        <v>250</v>
      </c>
    </row>
    <row r="87" spans="1:4" x14ac:dyDescent="0.25">
      <c r="A87" s="1">
        <v>25</v>
      </c>
      <c r="B87" s="26" t="s">
        <v>102</v>
      </c>
      <c r="C87" s="27">
        <f t="shared" si="3"/>
        <v>84.429999999999993</v>
      </c>
      <c r="D87" s="7">
        <v>250</v>
      </c>
    </row>
    <row r="88" spans="1:4" x14ac:dyDescent="0.25">
      <c r="A88" s="1">
        <v>26</v>
      </c>
      <c r="B88" s="26" t="s">
        <v>102</v>
      </c>
      <c r="C88" s="27">
        <f t="shared" si="3"/>
        <v>84.429999999999993</v>
      </c>
      <c r="D88" s="7">
        <v>250</v>
      </c>
    </row>
    <row r="89" spans="1:4" x14ac:dyDescent="0.25">
      <c r="A89" s="1">
        <v>27</v>
      </c>
      <c r="B89" s="26" t="s">
        <v>102</v>
      </c>
      <c r="C89" s="27">
        <f t="shared" si="3"/>
        <v>84.429999999999993</v>
      </c>
      <c r="D89" s="7">
        <v>250</v>
      </c>
    </row>
    <row r="90" spans="1:4" x14ac:dyDescent="0.25">
      <c r="A90" s="1">
        <v>28</v>
      </c>
      <c r="B90" s="26" t="s">
        <v>102</v>
      </c>
      <c r="C90" s="27">
        <f t="shared" si="3"/>
        <v>84.429999999999993</v>
      </c>
      <c r="D90" s="7">
        <v>250</v>
      </c>
    </row>
    <row r="91" spans="1:4" x14ac:dyDescent="0.25">
      <c r="A91" s="1">
        <v>29</v>
      </c>
      <c r="B91" s="26" t="s">
        <v>102</v>
      </c>
      <c r="C91" s="27">
        <v>84.43</v>
      </c>
      <c r="D91" s="7">
        <v>250</v>
      </c>
    </row>
    <row r="92" spans="1:4" x14ac:dyDescent="0.25">
      <c r="A92" s="1">
        <v>30</v>
      </c>
      <c r="B92" s="26" t="s">
        <v>102</v>
      </c>
      <c r="C92" s="27">
        <v>84.43</v>
      </c>
      <c r="D92" s="7">
        <v>250</v>
      </c>
    </row>
    <row r="93" spans="1:4" x14ac:dyDescent="0.25">
      <c r="A93" s="1">
        <v>31</v>
      </c>
      <c r="B93" s="26" t="s">
        <v>102</v>
      </c>
      <c r="C93" s="27">
        <v>84.43</v>
      </c>
      <c r="D93" s="7">
        <v>250</v>
      </c>
    </row>
    <row r="94" spans="1:4" x14ac:dyDescent="0.25">
      <c r="A94" s="1">
        <v>32</v>
      </c>
      <c r="B94" s="26" t="s">
        <v>102</v>
      </c>
      <c r="C94" s="27">
        <v>84.43</v>
      </c>
      <c r="D94" s="7">
        <v>250</v>
      </c>
    </row>
    <row r="95" spans="1:4" x14ac:dyDescent="0.25">
      <c r="A95" s="1">
        <v>33</v>
      </c>
      <c r="B95" s="26" t="s">
        <v>13</v>
      </c>
      <c r="C95" s="27">
        <v>74.97</v>
      </c>
      <c r="D95" s="7">
        <v>250</v>
      </c>
    </row>
    <row r="96" spans="1:4" x14ac:dyDescent="0.25">
      <c r="A96" s="1">
        <v>34</v>
      </c>
      <c r="B96" s="26" t="s">
        <v>21</v>
      </c>
      <c r="C96" s="27">
        <v>80.16</v>
      </c>
      <c r="D96" s="7">
        <v>250</v>
      </c>
    </row>
    <row r="97" spans="1:4" x14ac:dyDescent="0.25">
      <c r="A97" s="1">
        <v>35</v>
      </c>
      <c r="B97" s="26" t="s">
        <v>21</v>
      </c>
      <c r="C97" s="27">
        <f>76.59+3.57</f>
        <v>80.16</v>
      </c>
      <c r="D97" s="7">
        <v>250</v>
      </c>
    </row>
    <row r="98" spans="1:4" x14ac:dyDescent="0.25">
      <c r="A98" s="1">
        <v>36</v>
      </c>
      <c r="B98" s="26" t="s">
        <v>103</v>
      </c>
      <c r="C98" s="40">
        <f t="shared" ref="C98:C103" si="4">75.64+3.57</f>
        <v>79.209999999999994</v>
      </c>
      <c r="D98" s="7">
        <v>250</v>
      </c>
    </row>
    <row r="99" spans="1:4" x14ac:dyDescent="0.25">
      <c r="A99" s="1">
        <v>37</v>
      </c>
      <c r="B99" s="26" t="s">
        <v>103</v>
      </c>
      <c r="C99" s="40">
        <f t="shared" si="4"/>
        <v>79.209999999999994</v>
      </c>
      <c r="D99" s="7">
        <v>250</v>
      </c>
    </row>
    <row r="100" spans="1:4" x14ac:dyDescent="0.25">
      <c r="A100" s="1">
        <v>38</v>
      </c>
      <c r="B100" s="26" t="s">
        <v>103</v>
      </c>
      <c r="C100" s="40">
        <f t="shared" si="4"/>
        <v>79.209999999999994</v>
      </c>
      <c r="D100" s="7">
        <v>250</v>
      </c>
    </row>
    <row r="101" spans="1:4" x14ac:dyDescent="0.25">
      <c r="A101" s="1">
        <v>39</v>
      </c>
      <c r="B101" s="26" t="s">
        <v>103</v>
      </c>
      <c r="C101" s="40">
        <f t="shared" si="4"/>
        <v>79.209999999999994</v>
      </c>
      <c r="D101" s="7">
        <v>250</v>
      </c>
    </row>
    <row r="102" spans="1:4" x14ac:dyDescent="0.25">
      <c r="A102" s="1">
        <v>40</v>
      </c>
      <c r="B102" s="26" t="s">
        <v>103</v>
      </c>
      <c r="C102" s="40">
        <f t="shared" si="4"/>
        <v>79.209999999999994</v>
      </c>
      <c r="D102" s="7">
        <v>250</v>
      </c>
    </row>
    <row r="103" spans="1:4" x14ac:dyDescent="0.25">
      <c r="A103" s="1">
        <v>41</v>
      </c>
      <c r="B103" s="26" t="s">
        <v>103</v>
      </c>
      <c r="C103" s="40">
        <f t="shared" si="4"/>
        <v>79.209999999999994</v>
      </c>
      <c r="D103" s="7">
        <v>250</v>
      </c>
    </row>
    <row r="104" spans="1:4" x14ac:dyDescent="0.25">
      <c r="A104" s="1">
        <v>42</v>
      </c>
      <c r="B104" s="26" t="s">
        <v>104</v>
      </c>
      <c r="C104" s="27">
        <f>73.59+3.57</f>
        <v>77.16</v>
      </c>
      <c r="D104" s="7">
        <v>250</v>
      </c>
    </row>
    <row r="105" spans="1:4" x14ac:dyDescent="0.25">
      <c r="A105" s="1">
        <v>43</v>
      </c>
      <c r="B105" s="26" t="s">
        <v>104</v>
      </c>
      <c r="C105" s="27">
        <f>73.59+3.57</f>
        <v>77.16</v>
      </c>
      <c r="D105" s="7">
        <v>250</v>
      </c>
    </row>
    <row r="106" spans="1:4" x14ac:dyDescent="0.25">
      <c r="A106" s="1">
        <v>44</v>
      </c>
      <c r="B106" s="26" t="s">
        <v>104</v>
      </c>
      <c r="C106" s="27">
        <f>73.59+3.57</f>
        <v>77.16</v>
      </c>
      <c r="D106" s="7">
        <v>250</v>
      </c>
    </row>
    <row r="107" spans="1:4" x14ac:dyDescent="0.25">
      <c r="A107" s="1">
        <v>45</v>
      </c>
      <c r="B107" s="26" t="s">
        <v>104</v>
      </c>
      <c r="C107" s="27">
        <f>73.59+3.57</f>
        <v>77.16</v>
      </c>
      <c r="D107" s="7">
        <v>250</v>
      </c>
    </row>
    <row r="108" spans="1:4" x14ac:dyDescent="0.25">
      <c r="A108" s="1">
        <v>46</v>
      </c>
      <c r="B108" s="26" t="s">
        <v>104</v>
      </c>
      <c r="C108" s="27">
        <f>73.59+3.57</f>
        <v>77.16</v>
      </c>
      <c r="D108" s="7">
        <v>250</v>
      </c>
    </row>
    <row r="109" spans="1:4" x14ac:dyDescent="0.25">
      <c r="A109" s="1">
        <v>47</v>
      </c>
      <c r="B109" s="26" t="s">
        <v>13</v>
      </c>
      <c r="C109" s="27">
        <f>71.4+3.57</f>
        <v>74.97</v>
      </c>
      <c r="D109" s="7">
        <v>250</v>
      </c>
    </row>
    <row r="110" spans="1:4" x14ac:dyDescent="0.25">
      <c r="A110" s="1">
        <v>48</v>
      </c>
      <c r="B110" s="26" t="s">
        <v>102</v>
      </c>
      <c r="C110" s="27">
        <v>84.43</v>
      </c>
      <c r="D110" s="7">
        <v>250</v>
      </c>
    </row>
    <row r="111" spans="1:4" x14ac:dyDescent="0.25">
      <c r="A111" s="1">
        <v>49</v>
      </c>
      <c r="B111" s="38" t="s">
        <v>13</v>
      </c>
      <c r="C111" s="27">
        <f>71.4+3.57</f>
        <v>74.97</v>
      </c>
      <c r="D111" s="7">
        <v>250</v>
      </c>
    </row>
  </sheetData>
  <mergeCells count="39">
    <mergeCell ref="A10:C10"/>
    <mergeCell ref="H7:H8"/>
    <mergeCell ref="C6:C8"/>
    <mergeCell ref="A6:A8"/>
    <mergeCell ref="A4:H4"/>
    <mergeCell ref="D7:D8"/>
    <mergeCell ref="E7:E8"/>
    <mergeCell ref="F7:F8"/>
    <mergeCell ref="G7:G8"/>
    <mergeCell ref="D6:H6"/>
    <mergeCell ref="B6:B8"/>
    <mergeCell ref="H15:H16"/>
    <mergeCell ref="A42:C42"/>
    <mergeCell ref="A27:H27"/>
    <mergeCell ref="A29:A31"/>
    <mergeCell ref="B29:B31"/>
    <mergeCell ref="C29:C31"/>
    <mergeCell ref="D29:H29"/>
    <mergeCell ref="D30:D31"/>
    <mergeCell ref="E30:E31"/>
    <mergeCell ref="F30:F31"/>
    <mergeCell ref="G30:G31"/>
    <mergeCell ref="H30:H31"/>
    <mergeCell ref="A2:H2"/>
    <mergeCell ref="A25:C25"/>
    <mergeCell ref="A61:A62"/>
    <mergeCell ref="B61:B62"/>
    <mergeCell ref="C61:C62"/>
    <mergeCell ref="D61:D62"/>
    <mergeCell ref="A59:D59"/>
    <mergeCell ref="A12:H12"/>
    <mergeCell ref="A14:A16"/>
    <mergeCell ref="B14:B16"/>
    <mergeCell ref="C14:C16"/>
    <mergeCell ref="D14:H14"/>
    <mergeCell ref="D15:D16"/>
    <mergeCell ref="E15:E16"/>
    <mergeCell ref="F15:F16"/>
    <mergeCell ref="G15:G16"/>
  </mergeCells>
  <phoneticPr fontId="4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 xml:space="preserve">&amp;L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view="pageLayout" zoomScaleNormal="100" workbookViewId="0">
      <selection activeCell="E12" sqref="E12"/>
    </sheetView>
  </sheetViews>
  <sheetFormatPr baseColWidth="10" defaultRowHeight="15" x14ac:dyDescent="0.25"/>
  <cols>
    <col min="1" max="1" width="5.28515625" customWidth="1"/>
    <col min="2" max="2" width="54.140625" bestFit="1" customWidth="1"/>
    <col min="3" max="3" width="14.7109375" customWidth="1"/>
  </cols>
  <sheetData>
    <row r="1" spans="1:3" x14ac:dyDescent="0.25">
      <c r="A1" s="83" t="s">
        <v>59</v>
      </c>
      <c r="B1" s="83"/>
      <c r="C1" s="83"/>
    </row>
    <row r="2" spans="1:3" x14ac:dyDescent="0.25">
      <c r="A2" s="11"/>
      <c r="B2" s="12"/>
      <c r="C2" s="13"/>
    </row>
    <row r="3" spans="1:3" ht="25.5" x14ac:dyDescent="0.25">
      <c r="A3" s="15" t="s">
        <v>12</v>
      </c>
      <c r="B3" s="15" t="s">
        <v>55</v>
      </c>
      <c r="C3" s="16" t="s">
        <v>54</v>
      </c>
    </row>
    <row r="4" spans="1:3" x14ac:dyDescent="0.25">
      <c r="A4" s="14">
        <v>1</v>
      </c>
      <c r="B4" s="56" t="s">
        <v>88</v>
      </c>
      <c r="C4" s="46">
        <v>16000</v>
      </c>
    </row>
    <row r="5" spans="1:3" x14ac:dyDescent="0.25">
      <c r="A5" s="14">
        <v>2</v>
      </c>
      <c r="B5" s="56" t="s">
        <v>153</v>
      </c>
      <c r="C5" s="46">
        <v>18000</v>
      </c>
    </row>
    <row r="6" spans="1:3" x14ac:dyDescent="0.25">
      <c r="A6" s="14">
        <v>3</v>
      </c>
      <c r="B6" s="56" t="s">
        <v>105</v>
      </c>
      <c r="C6" s="46">
        <v>9000</v>
      </c>
    </row>
    <row r="7" spans="1:3" ht="15.75" x14ac:dyDescent="0.25">
      <c r="A7" s="14">
        <v>4</v>
      </c>
      <c r="B7" s="57" t="s">
        <v>106</v>
      </c>
      <c r="C7" s="47">
        <v>6150</v>
      </c>
    </row>
    <row r="8" spans="1:3" ht="15.75" x14ac:dyDescent="0.25">
      <c r="A8" s="14">
        <v>5</v>
      </c>
      <c r="B8" s="57" t="s">
        <v>108</v>
      </c>
      <c r="C8" s="48">
        <v>8000</v>
      </c>
    </row>
    <row r="9" spans="1:3" x14ac:dyDescent="0.25">
      <c r="A9" s="14">
        <v>6</v>
      </c>
      <c r="B9" s="56" t="s">
        <v>149</v>
      </c>
      <c r="C9" s="46">
        <v>9000</v>
      </c>
    </row>
    <row r="10" spans="1:3" x14ac:dyDescent="0.25">
      <c r="A10" s="14">
        <v>7</v>
      </c>
      <c r="B10" s="56" t="s">
        <v>66</v>
      </c>
      <c r="C10" s="46">
        <v>9000</v>
      </c>
    </row>
    <row r="11" spans="1:3" x14ac:dyDescent="0.25">
      <c r="A11" s="14">
        <v>8</v>
      </c>
      <c r="B11" s="56" t="s">
        <v>95</v>
      </c>
      <c r="C11" s="46">
        <v>8000</v>
      </c>
    </row>
    <row r="12" spans="1:3" x14ac:dyDescent="0.25">
      <c r="A12" s="14">
        <v>10</v>
      </c>
      <c r="B12" s="56" t="s">
        <v>64</v>
      </c>
      <c r="C12" s="46">
        <v>16000</v>
      </c>
    </row>
    <row r="13" spans="1:3" x14ac:dyDescent="0.25">
      <c r="A13" s="14">
        <v>11</v>
      </c>
      <c r="B13" s="56" t="s">
        <v>89</v>
      </c>
      <c r="C13" s="46">
        <v>8000</v>
      </c>
    </row>
    <row r="14" spans="1:3" ht="15.75" x14ac:dyDescent="0.25">
      <c r="A14" s="14">
        <v>12</v>
      </c>
      <c r="B14" s="57" t="s">
        <v>86</v>
      </c>
      <c r="C14" s="48">
        <v>6000</v>
      </c>
    </row>
    <row r="15" spans="1:3" x14ac:dyDescent="0.25">
      <c r="A15" s="14">
        <v>13</v>
      </c>
      <c r="B15" s="56" t="s">
        <v>92</v>
      </c>
      <c r="C15" s="46">
        <v>8000</v>
      </c>
    </row>
    <row r="16" spans="1:3" ht="15.75" x14ac:dyDescent="0.25">
      <c r="A16" s="14">
        <v>14</v>
      </c>
      <c r="B16" s="57" t="s">
        <v>154</v>
      </c>
      <c r="C16" s="48">
        <v>8000</v>
      </c>
    </row>
    <row r="17" spans="1:3" x14ac:dyDescent="0.25">
      <c r="A17" s="14">
        <v>15</v>
      </c>
      <c r="B17" s="58" t="s">
        <v>81</v>
      </c>
      <c r="C17" s="49">
        <v>12000</v>
      </c>
    </row>
    <row r="18" spans="1:3" x14ac:dyDescent="0.25">
      <c r="A18" s="14">
        <v>16</v>
      </c>
      <c r="B18" s="58" t="s">
        <v>82</v>
      </c>
      <c r="C18" s="49">
        <v>5500</v>
      </c>
    </row>
    <row r="19" spans="1:3" x14ac:dyDescent="0.25">
      <c r="A19" s="14">
        <v>17</v>
      </c>
      <c r="B19" s="56" t="s">
        <v>109</v>
      </c>
      <c r="C19" s="46">
        <v>5500</v>
      </c>
    </row>
    <row r="20" spans="1:3" x14ac:dyDescent="0.25">
      <c r="A20" s="14">
        <v>18</v>
      </c>
      <c r="B20" s="56" t="s">
        <v>107</v>
      </c>
      <c r="C20" s="46">
        <v>10000</v>
      </c>
    </row>
    <row r="21" spans="1:3" x14ac:dyDescent="0.25">
      <c r="A21" s="14">
        <v>19</v>
      </c>
      <c r="B21" s="56" t="s">
        <v>94</v>
      </c>
      <c r="C21" s="46">
        <v>9000</v>
      </c>
    </row>
    <row r="22" spans="1:3" x14ac:dyDescent="0.25">
      <c r="A22" s="14">
        <v>20</v>
      </c>
      <c r="B22" s="56" t="s">
        <v>86</v>
      </c>
      <c r="C22" s="48">
        <v>5000</v>
      </c>
    </row>
    <row r="23" spans="1:3" x14ac:dyDescent="0.25">
      <c r="A23" s="14">
        <v>21</v>
      </c>
      <c r="B23" s="56" t="s">
        <v>86</v>
      </c>
      <c r="C23" s="49">
        <v>4000</v>
      </c>
    </row>
    <row r="24" spans="1:3" x14ac:dyDescent="0.25">
      <c r="A24" s="14">
        <v>22</v>
      </c>
      <c r="B24" s="56" t="s">
        <v>86</v>
      </c>
      <c r="C24" s="46">
        <v>4000</v>
      </c>
    </row>
    <row r="25" spans="1:3" x14ac:dyDescent="0.25">
      <c r="A25" s="14">
        <v>23</v>
      </c>
      <c r="B25" s="56" t="s">
        <v>47</v>
      </c>
      <c r="C25" s="46">
        <v>3700</v>
      </c>
    </row>
    <row r="26" spans="1:3" x14ac:dyDescent="0.25">
      <c r="A26" s="14">
        <v>24</v>
      </c>
      <c r="B26" s="56" t="s">
        <v>47</v>
      </c>
      <c r="C26" s="46">
        <v>3600</v>
      </c>
    </row>
    <row r="27" spans="1:3" x14ac:dyDescent="0.25">
      <c r="A27" s="14">
        <v>25</v>
      </c>
      <c r="B27" s="85" t="s">
        <v>148</v>
      </c>
      <c r="C27" s="49">
        <v>4000</v>
      </c>
    </row>
    <row r="28" spans="1:3" x14ac:dyDescent="0.25">
      <c r="A28" s="14">
        <v>26</v>
      </c>
      <c r="B28" s="56" t="s">
        <v>86</v>
      </c>
      <c r="C28" s="49">
        <v>3500</v>
      </c>
    </row>
    <row r="29" spans="1:3" x14ac:dyDescent="0.25">
      <c r="A29" s="14">
        <v>27</v>
      </c>
      <c r="B29" s="56" t="s">
        <v>47</v>
      </c>
      <c r="C29" s="46">
        <v>4100</v>
      </c>
    </row>
    <row r="30" spans="1:3" ht="15.75" x14ac:dyDescent="0.25">
      <c r="A30" s="14">
        <v>28</v>
      </c>
      <c r="B30" s="57" t="s">
        <v>47</v>
      </c>
      <c r="C30" s="46">
        <v>3700</v>
      </c>
    </row>
    <row r="31" spans="1:3" x14ac:dyDescent="0.25">
      <c r="A31" s="14">
        <v>29</v>
      </c>
      <c r="B31" s="56" t="s">
        <v>90</v>
      </c>
      <c r="C31" s="46">
        <v>2300</v>
      </c>
    </row>
    <row r="32" spans="1:3" x14ac:dyDescent="0.25">
      <c r="A32" s="14">
        <v>30</v>
      </c>
      <c r="B32" s="56" t="s">
        <v>86</v>
      </c>
      <c r="C32" s="49">
        <v>4000</v>
      </c>
    </row>
    <row r="33" spans="1:3" x14ac:dyDescent="0.25">
      <c r="A33" s="14">
        <v>31</v>
      </c>
      <c r="B33" s="56" t="s">
        <v>107</v>
      </c>
      <c r="C33" s="49">
        <v>3622</v>
      </c>
    </row>
    <row r="34" spans="1:3" x14ac:dyDescent="0.25">
      <c r="A34" s="14">
        <v>32</v>
      </c>
      <c r="B34" s="42" t="s">
        <v>46</v>
      </c>
      <c r="C34" s="49">
        <v>2500</v>
      </c>
    </row>
    <row r="35" spans="1:3" ht="14.25" customHeight="1" x14ac:dyDescent="0.25">
      <c r="A35" s="14">
        <v>33</v>
      </c>
      <c r="B35" s="42" t="s">
        <v>46</v>
      </c>
      <c r="C35" s="49">
        <v>2300</v>
      </c>
    </row>
    <row r="36" spans="1:3" x14ac:dyDescent="0.25">
      <c r="A36" s="14">
        <v>34</v>
      </c>
      <c r="B36" s="42" t="s">
        <v>46</v>
      </c>
      <c r="C36" s="49">
        <v>3200</v>
      </c>
    </row>
    <row r="37" spans="1:3" x14ac:dyDescent="0.25">
      <c r="A37" s="14">
        <v>35</v>
      </c>
      <c r="B37" s="56" t="s">
        <v>86</v>
      </c>
      <c r="C37" s="49">
        <v>4000</v>
      </c>
    </row>
    <row r="38" spans="1:3" x14ac:dyDescent="0.25">
      <c r="A38" s="14">
        <v>36</v>
      </c>
      <c r="B38" s="44" t="s">
        <v>110</v>
      </c>
      <c r="C38" s="49">
        <v>8500</v>
      </c>
    </row>
    <row r="39" spans="1:3" x14ac:dyDescent="0.25">
      <c r="A39" s="14">
        <v>37</v>
      </c>
      <c r="B39" s="42" t="s">
        <v>46</v>
      </c>
      <c r="C39" s="49">
        <v>2300</v>
      </c>
    </row>
    <row r="40" spans="1:3" x14ac:dyDescent="0.25">
      <c r="A40" s="14">
        <v>38</v>
      </c>
      <c r="B40" s="42" t="s">
        <v>0</v>
      </c>
      <c r="C40" s="49">
        <v>2300</v>
      </c>
    </row>
    <row r="41" spans="1:3" x14ac:dyDescent="0.25">
      <c r="A41" s="14">
        <v>39</v>
      </c>
      <c r="B41" s="42" t="s">
        <v>46</v>
      </c>
      <c r="C41" s="49">
        <v>2300</v>
      </c>
    </row>
    <row r="42" spans="1:3" x14ac:dyDescent="0.25">
      <c r="A42" s="14">
        <v>40</v>
      </c>
      <c r="B42" s="56" t="s">
        <v>107</v>
      </c>
      <c r="C42" s="49">
        <v>8000</v>
      </c>
    </row>
    <row r="43" spans="1:3" x14ac:dyDescent="0.25">
      <c r="A43" s="14">
        <v>41</v>
      </c>
      <c r="B43" s="42" t="s">
        <v>46</v>
      </c>
      <c r="C43" s="46">
        <v>2300</v>
      </c>
    </row>
    <row r="44" spans="1:3" x14ac:dyDescent="0.25">
      <c r="A44" s="14">
        <v>42</v>
      </c>
      <c r="B44" s="42" t="s">
        <v>46</v>
      </c>
      <c r="C44" s="46">
        <v>2300</v>
      </c>
    </row>
    <row r="45" spans="1:3" x14ac:dyDescent="0.25">
      <c r="A45" s="14">
        <v>43</v>
      </c>
      <c r="B45" s="41" t="s">
        <v>86</v>
      </c>
      <c r="C45" s="48">
        <v>7500</v>
      </c>
    </row>
    <row r="46" spans="1:3" x14ac:dyDescent="0.25">
      <c r="A46" s="14">
        <v>44</v>
      </c>
      <c r="B46" s="41" t="s">
        <v>46</v>
      </c>
      <c r="C46" s="46">
        <v>2300</v>
      </c>
    </row>
    <row r="47" spans="1:3" x14ac:dyDescent="0.25">
      <c r="A47" s="14">
        <v>45</v>
      </c>
      <c r="B47" s="41" t="s">
        <v>46</v>
      </c>
      <c r="C47" s="46">
        <v>2300</v>
      </c>
    </row>
    <row r="48" spans="1:3" x14ac:dyDescent="0.25">
      <c r="A48" s="14">
        <v>46</v>
      </c>
      <c r="B48" s="41" t="s">
        <v>46</v>
      </c>
      <c r="C48" s="46">
        <v>2300</v>
      </c>
    </row>
    <row r="49" spans="1:3" x14ac:dyDescent="0.25">
      <c r="A49" s="14">
        <v>47</v>
      </c>
      <c r="B49" s="41" t="s">
        <v>46</v>
      </c>
      <c r="C49" s="46">
        <v>2300</v>
      </c>
    </row>
    <row r="50" spans="1:3" x14ac:dyDescent="0.25">
      <c r="A50" s="14">
        <v>48</v>
      </c>
      <c r="B50" s="41" t="s">
        <v>46</v>
      </c>
      <c r="C50" s="46">
        <v>2300</v>
      </c>
    </row>
    <row r="51" spans="1:3" x14ac:dyDescent="0.25">
      <c r="A51" s="14">
        <v>49</v>
      </c>
      <c r="B51" s="41" t="s">
        <v>47</v>
      </c>
      <c r="C51" s="46">
        <v>4000</v>
      </c>
    </row>
    <row r="52" spans="1:3" x14ac:dyDescent="0.25">
      <c r="A52" s="14">
        <v>50</v>
      </c>
      <c r="B52" s="41" t="s">
        <v>46</v>
      </c>
      <c r="C52" s="46">
        <f>3500</f>
        <v>3500</v>
      </c>
    </row>
    <row r="53" spans="1:3" x14ac:dyDescent="0.25">
      <c r="A53" s="14">
        <v>51</v>
      </c>
      <c r="B53" s="41" t="s">
        <v>46</v>
      </c>
      <c r="C53" s="46">
        <v>3200</v>
      </c>
    </row>
    <row r="54" spans="1:3" x14ac:dyDescent="0.25">
      <c r="A54" s="14">
        <v>52</v>
      </c>
      <c r="B54" s="41" t="s">
        <v>46</v>
      </c>
      <c r="C54" s="46">
        <v>2300</v>
      </c>
    </row>
    <row r="55" spans="1:3" x14ac:dyDescent="0.25">
      <c r="A55" s="14">
        <v>53</v>
      </c>
      <c r="B55" s="41" t="s">
        <v>83</v>
      </c>
      <c r="C55" s="48">
        <v>7500</v>
      </c>
    </row>
    <row r="56" spans="1:3" x14ac:dyDescent="0.25">
      <c r="A56" s="14">
        <v>54</v>
      </c>
      <c r="B56" s="41" t="s">
        <v>86</v>
      </c>
      <c r="C56" s="46">
        <v>1400</v>
      </c>
    </row>
    <row r="57" spans="1:3" x14ac:dyDescent="0.25">
      <c r="A57" s="14">
        <v>55</v>
      </c>
      <c r="B57" s="41" t="s">
        <v>46</v>
      </c>
      <c r="C57" s="46">
        <v>2300</v>
      </c>
    </row>
    <row r="58" spans="1:3" x14ac:dyDescent="0.25">
      <c r="A58" s="14">
        <v>56</v>
      </c>
      <c r="B58" s="41" t="s">
        <v>46</v>
      </c>
      <c r="C58" s="46">
        <v>2300</v>
      </c>
    </row>
    <row r="59" spans="1:3" x14ac:dyDescent="0.25">
      <c r="A59" s="14">
        <v>57</v>
      </c>
      <c r="B59" s="41" t="s">
        <v>46</v>
      </c>
      <c r="C59" s="46">
        <v>4000</v>
      </c>
    </row>
    <row r="60" spans="1:3" x14ac:dyDescent="0.25">
      <c r="A60" s="14">
        <v>58</v>
      </c>
      <c r="B60" s="41" t="s">
        <v>46</v>
      </c>
      <c r="C60" s="46">
        <v>3200</v>
      </c>
    </row>
    <row r="61" spans="1:3" x14ac:dyDescent="0.25">
      <c r="A61" s="14">
        <v>59</v>
      </c>
      <c r="B61" s="41" t="s">
        <v>46</v>
      </c>
      <c r="C61" s="46">
        <v>2500</v>
      </c>
    </row>
    <row r="62" spans="1:3" x14ac:dyDescent="0.25">
      <c r="A62" s="14">
        <v>60</v>
      </c>
      <c r="B62" s="42" t="s">
        <v>46</v>
      </c>
      <c r="C62" s="46">
        <v>2300</v>
      </c>
    </row>
    <row r="63" spans="1:3" x14ac:dyDescent="0.25">
      <c r="A63" s="14">
        <v>61</v>
      </c>
      <c r="B63" s="42" t="s">
        <v>46</v>
      </c>
      <c r="C63" s="46">
        <v>2300</v>
      </c>
    </row>
    <row r="64" spans="1:3" x14ac:dyDescent="0.25">
      <c r="A64" s="14">
        <v>62</v>
      </c>
      <c r="B64" s="86" t="s">
        <v>46</v>
      </c>
      <c r="C64" s="46">
        <v>2300</v>
      </c>
    </row>
    <row r="65" spans="1:3" ht="15" customHeight="1" x14ac:dyDescent="0.25">
      <c r="A65" s="14">
        <v>63</v>
      </c>
      <c r="B65" s="85" t="s">
        <v>111</v>
      </c>
      <c r="C65" s="51">
        <v>9000</v>
      </c>
    </row>
    <row r="66" spans="1:3" x14ac:dyDescent="0.25">
      <c r="A66" s="14">
        <v>64</v>
      </c>
      <c r="B66" s="56" t="s">
        <v>65</v>
      </c>
      <c r="C66" s="51">
        <v>9000</v>
      </c>
    </row>
    <row r="67" spans="1:3" ht="15" customHeight="1" x14ac:dyDescent="0.25">
      <c r="A67" s="14">
        <v>65</v>
      </c>
      <c r="B67" s="59" t="s">
        <v>112</v>
      </c>
      <c r="C67" s="52">
        <v>9000</v>
      </c>
    </row>
    <row r="68" spans="1:3" x14ac:dyDescent="0.25">
      <c r="A68" s="14">
        <v>66</v>
      </c>
      <c r="B68" s="58" t="s">
        <v>107</v>
      </c>
      <c r="C68" s="51">
        <v>5000</v>
      </c>
    </row>
    <row r="69" spans="1:3" x14ac:dyDescent="0.25">
      <c r="A69" s="14">
        <v>67</v>
      </c>
      <c r="B69" s="56" t="s">
        <v>87</v>
      </c>
      <c r="C69" s="46">
        <v>4800</v>
      </c>
    </row>
    <row r="70" spans="1:3" x14ac:dyDescent="0.25">
      <c r="A70" s="14">
        <v>68</v>
      </c>
      <c r="B70" s="86" t="s">
        <v>80</v>
      </c>
      <c r="C70" s="46">
        <v>9000</v>
      </c>
    </row>
    <row r="71" spans="1:3" x14ac:dyDescent="0.25">
      <c r="A71" s="14">
        <v>69</v>
      </c>
      <c r="B71" s="41" t="s">
        <v>113</v>
      </c>
      <c r="C71" s="46">
        <v>4500</v>
      </c>
    </row>
    <row r="72" spans="1:3" x14ac:dyDescent="0.25">
      <c r="A72" s="14">
        <v>70</v>
      </c>
      <c r="B72" s="41" t="s">
        <v>113</v>
      </c>
      <c r="C72" s="46">
        <v>4000</v>
      </c>
    </row>
    <row r="73" spans="1:3" x14ac:dyDescent="0.25">
      <c r="A73" s="14">
        <v>71</v>
      </c>
      <c r="B73" s="42" t="s">
        <v>113</v>
      </c>
      <c r="C73" s="46">
        <v>4500</v>
      </c>
    </row>
    <row r="74" spans="1:3" x14ac:dyDescent="0.25">
      <c r="A74" s="14">
        <v>72</v>
      </c>
      <c r="B74" s="42" t="s">
        <v>113</v>
      </c>
      <c r="C74" s="46">
        <v>4000</v>
      </c>
    </row>
    <row r="75" spans="1:3" x14ac:dyDescent="0.25">
      <c r="A75" s="14">
        <v>73</v>
      </c>
      <c r="B75" s="41" t="s">
        <v>107</v>
      </c>
      <c r="C75" s="46">
        <v>6000</v>
      </c>
    </row>
    <row r="76" spans="1:3" x14ac:dyDescent="0.25">
      <c r="A76" s="14">
        <v>74</v>
      </c>
      <c r="B76" s="41" t="s">
        <v>113</v>
      </c>
      <c r="C76" s="46">
        <v>5000</v>
      </c>
    </row>
    <row r="77" spans="1:3" x14ac:dyDescent="0.25">
      <c r="A77" s="14">
        <v>75</v>
      </c>
      <c r="B77" s="41" t="s">
        <v>113</v>
      </c>
      <c r="C77" s="46">
        <v>4000</v>
      </c>
    </row>
    <row r="78" spans="1:3" x14ac:dyDescent="0.25">
      <c r="A78" s="14">
        <v>76</v>
      </c>
      <c r="B78" s="41" t="s">
        <v>114</v>
      </c>
      <c r="C78" s="46">
        <v>4000</v>
      </c>
    </row>
    <row r="79" spans="1:3" x14ac:dyDescent="0.25">
      <c r="A79" s="14">
        <v>77</v>
      </c>
      <c r="B79" s="41" t="s">
        <v>113</v>
      </c>
      <c r="C79" s="46">
        <v>4000</v>
      </c>
    </row>
    <row r="80" spans="1:3" x14ac:dyDescent="0.25">
      <c r="A80" s="14">
        <v>78</v>
      </c>
      <c r="B80" s="41" t="s">
        <v>113</v>
      </c>
      <c r="C80" s="46">
        <v>4000</v>
      </c>
    </row>
    <row r="81" spans="1:3" x14ac:dyDescent="0.25">
      <c r="A81" s="14">
        <v>79</v>
      </c>
      <c r="B81" s="41" t="s">
        <v>46</v>
      </c>
      <c r="C81" s="46">
        <v>2400</v>
      </c>
    </row>
    <row r="82" spans="1:3" x14ac:dyDescent="0.25">
      <c r="A82" s="14">
        <v>80</v>
      </c>
      <c r="B82" s="43" t="s">
        <v>96</v>
      </c>
      <c r="C82" s="49">
        <v>8000</v>
      </c>
    </row>
    <row r="83" spans="1:3" x14ac:dyDescent="0.25">
      <c r="A83" s="14">
        <v>81</v>
      </c>
      <c r="B83" s="58" t="s">
        <v>83</v>
      </c>
      <c r="C83" s="49">
        <v>8000</v>
      </c>
    </row>
    <row r="84" spans="1:3" x14ac:dyDescent="0.25">
      <c r="A84" s="14">
        <v>82</v>
      </c>
      <c r="B84" s="41" t="s">
        <v>97</v>
      </c>
      <c r="C84" s="46">
        <v>7500</v>
      </c>
    </row>
    <row r="85" spans="1:3" x14ac:dyDescent="0.25">
      <c r="A85" s="14">
        <v>83</v>
      </c>
      <c r="B85" s="41" t="s">
        <v>86</v>
      </c>
      <c r="C85" s="49">
        <v>4000</v>
      </c>
    </row>
    <row r="86" spans="1:3" x14ac:dyDescent="0.25">
      <c r="A86" s="14">
        <v>84</v>
      </c>
      <c r="B86" s="41" t="s">
        <v>46</v>
      </c>
      <c r="C86" s="46">
        <v>3000</v>
      </c>
    </row>
    <row r="87" spans="1:3" x14ac:dyDescent="0.25">
      <c r="A87" s="14">
        <v>85</v>
      </c>
      <c r="B87" s="41" t="s">
        <v>46</v>
      </c>
      <c r="C87" s="46">
        <v>2400</v>
      </c>
    </row>
    <row r="88" spans="1:3" x14ac:dyDescent="0.25">
      <c r="A88" s="14">
        <v>86</v>
      </c>
      <c r="B88" s="41" t="s">
        <v>46</v>
      </c>
      <c r="C88" s="46">
        <v>2400</v>
      </c>
    </row>
    <row r="89" spans="1:3" x14ac:dyDescent="0.25">
      <c r="A89" s="14">
        <v>87</v>
      </c>
      <c r="B89" s="41" t="s">
        <v>115</v>
      </c>
      <c r="C89" s="46">
        <v>8000</v>
      </c>
    </row>
    <row r="90" spans="1:3" x14ac:dyDescent="0.25">
      <c r="A90" s="14">
        <v>88</v>
      </c>
      <c r="B90" s="41" t="s">
        <v>46</v>
      </c>
      <c r="C90" s="46">
        <v>2600</v>
      </c>
    </row>
    <row r="91" spans="1:3" x14ac:dyDescent="0.25">
      <c r="A91" s="14">
        <v>89</v>
      </c>
      <c r="B91" s="41" t="s">
        <v>98</v>
      </c>
      <c r="C91" s="46">
        <v>13500</v>
      </c>
    </row>
    <row r="92" spans="1:3" x14ac:dyDescent="0.25">
      <c r="A92" s="14">
        <v>90</v>
      </c>
      <c r="B92" s="41" t="s">
        <v>67</v>
      </c>
      <c r="C92" s="46">
        <v>4000</v>
      </c>
    </row>
    <row r="93" spans="1:3" x14ac:dyDescent="0.25">
      <c r="A93" s="14">
        <v>91</v>
      </c>
      <c r="B93" s="41" t="s">
        <v>67</v>
      </c>
      <c r="C93" s="46">
        <v>4000</v>
      </c>
    </row>
    <row r="94" spans="1:3" x14ac:dyDescent="0.25">
      <c r="A94" s="14">
        <v>92</v>
      </c>
      <c r="B94" s="42" t="s">
        <v>99</v>
      </c>
      <c r="C94" s="46">
        <v>3500</v>
      </c>
    </row>
    <row r="95" spans="1:3" x14ac:dyDescent="0.25">
      <c r="A95" s="14">
        <v>93</v>
      </c>
      <c r="B95" s="42" t="s">
        <v>46</v>
      </c>
      <c r="C95" s="46">
        <v>2300</v>
      </c>
    </row>
    <row r="96" spans="1:3" x14ac:dyDescent="0.25">
      <c r="A96" s="14">
        <v>94</v>
      </c>
      <c r="B96" s="42" t="s">
        <v>46</v>
      </c>
      <c r="C96" s="46">
        <v>2300</v>
      </c>
    </row>
    <row r="97" spans="1:3" x14ac:dyDescent="0.25">
      <c r="A97" s="14">
        <v>95</v>
      </c>
      <c r="B97" s="42" t="s">
        <v>46</v>
      </c>
      <c r="C97" s="53">
        <v>2300</v>
      </c>
    </row>
    <row r="98" spans="1:3" x14ac:dyDescent="0.25">
      <c r="A98" s="14">
        <v>97</v>
      </c>
      <c r="B98" s="41" t="s">
        <v>46</v>
      </c>
      <c r="C98" s="46">
        <v>2300</v>
      </c>
    </row>
    <row r="99" spans="1:3" x14ac:dyDescent="0.25">
      <c r="A99" s="14">
        <v>98</v>
      </c>
      <c r="B99" s="42" t="s">
        <v>46</v>
      </c>
      <c r="C99" s="46">
        <v>2300</v>
      </c>
    </row>
    <row r="100" spans="1:3" x14ac:dyDescent="0.25">
      <c r="A100" s="14">
        <v>99</v>
      </c>
      <c r="B100" s="42" t="s">
        <v>46</v>
      </c>
      <c r="C100" s="53">
        <v>2300</v>
      </c>
    </row>
    <row r="101" spans="1:3" x14ac:dyDescent="0.25">
      <c r="A101" s="14">
        <v>100</v>
      </c>
      <c r="B101" s="42" t="s">
        <v>46</v>
      </c>
      <c r="C101" s="53">
        <v>2300</v>
      </c>
    </row>
    <row r="102" spans="1:3" x14ac:dyDescent="0.25">
      <c r="A102" s="14">
        <v>101</v>
      </c>
      <c r="B102" s="45" t="s">
        <v>46</v>
      </c>
      <c r="C102" s="53">
        <v>2300</v>
      </c>
    </row>
    <row r="103" spans="1:3" x14ac:dyDescent="0.25">
      <c r="A103" s="14">
        <v>102</v>
      </c>
      <c r="B103" s="56" t="s">
        <v>46</v>
      </c>
      <c r="C103" s="49">
        <v>3300</v>
      </c>
    </row>
    <row r="104" spans="1:3" x14ac:dyDescent="0.25">
      <c r="A104" s="14">
        <v>103</v>
      </c>
      <c r="B104" s="56" t="s">
        <v>46</v>
      </c>
      <c r="C104" s="49">
        <v>2500</v>
      </c>
    </row>
    <row r="105" spans="1:3" x14ac:dyDescent="0.25">
      <c r="A105" s="14">
        <v>104</v>
      </c>
      <c r="B105" s="41" t="s">
        <v>46</v>
      </c>
      <c r="C105" s="49">
        <v>2300</v>
      </c>
    </row>
    <row r="106" spans="1:3" x14ac:dyDescent="0.25">
      <c r="A106" s="14">
        <v>105</v>
      </c>
      <c r="B106" s="56" t="s">
        <v>46</v>
      </c>
      <c r="C106" s="49">
        <v>2300</v>
      </c>
    </row>
    <row r="107" spans="1:3" x14ac:dyDescent="0.25">
      <c r="A107" s="14">
        <v>106</v>
      </c>
      <c r="B107" s="56" t="s">
        <v>46</v>
      </c>
      <c r="C107" s="49">
        <v>2300</v>
      </c>
    </row>
    <row r="108" spans="1:3" x14ac:dyDescent="0.25">
      <c r="A108" s="14">
        <v>107</v>
      </c>
      <c r="B108" s="56" t="s">
        <v>46</v>
      </c>
      <c r="C108" s="49">
        <v>2300</v>
      </c>
    </row>
    <row r="109" spans="1:3" x14ac:dyDescent="0.25">
      <c r="A109" s="14">
        <v>108</v>
      </c>
      <c r="B109" s="86" t="s">
        <v>46</v>
      </c>
      <c r="C109" s="49">
        <v>3200</v>
      </c>
    </row>
    <row r="110" spans="1:3" x14ac:dyDescent="0.25">
      <c r="A110" s="14">
        <v>109</v>
      </c>
      <c r="B110" s="56" t="s">
        <v>46</v>
      </c>
      <c r="C110" s="49">
        <v>2300</v>
      </c>
    </row>
    <row r="111" spans="1:3" x14ac:dyDescent="0.25">
      <c r="A111" s="14">
        <v>110</v>
      </c>
      <c r="B111" s="56" t="s">
        <v>46</v>
      </c>
      <c r="C111" s="49">
        <v>2300</v>
      </c>
    </row>
    <row r="112" spans="1:3" x14ac:dyDescent="0.25">
      <c r="A112" s="14">
        <v>111</v>
      </c>
      <c r="B112" s="41" t="s">
        <v>46</v>
      </c>
      <c r="C112" s="49">
        <v>2300</v>
      </c>
    </row>
    <row r="113" spans="1:3" x14ac:dyDescent="0.25">
      <c r="A113" s="14">
        <v>112</v>
      </c>
      <c r="B113" s="41" t="s">
        <v>0</v>
      </c>
      <c r="C113" s="49">
        <v>2300</v>
      </c>
    </row>
    <row r="114" spans="1:3" x14ac:dyDescent="0.25">
      <c r="A114" s="14">
        <v>113</v>
      </c>
      <c r="B114" s="63" t="s">
        <v>0</v>
      </c>
      <c r="C114" s="50">
        <v>2300</v>
      </c>
    </row>
    <row r="115" spans="1:3" x14ac:dyDescent="0.25">
      <c r="A115" s="14">
        <v>114</v>
      </c>
      <c r="B115" s="63" t="s">
        <v>46</v>
      </c>
      <c r="C115" s="50">
        <v>2300</v>
      </c>
    </row>
    <row r="116" spans="1:3" x14ac:dyDescent="0.25">
      <c r="A116" s="14">
        <v>115</v>
      </c>
      <c r="B116" s="63" t="s">
        <v>46</v>
      </c>
      <c r="C116" s="50">
        <v>2300</v>
      </c>
    </row>
    <row r="117" spans="1:3" x14ac:dyDescent="0.25">
      <c r="A117" s="14">
        <v>116</v>
      </c>
      <c r="B117" s="56" t="s">
        <v>86</v>
      </c>
      <c r="C117" s="50">
        <v>7000</v>
      </c>
    </row>
    <row r="118" spans="1:3" x14ac:dyDescent="0.25">
      <c r="A118" s="14">
        <v>117</v>
      </c>
      <c r="B118" s="56" t="s">
        <v>86</v>
      </c>
      <c r="C118" s="53">
        <v>4500</v>
      </c>
    </row>
    <row r="119" spans="1:3" ht="15.75" x14ac:dyDescent="0.25">
      <c r="A119" s="14">
        <v>118</v>
      </c>
      <c r="B119" s="87" t="s">
        <v>93</v>
      </c>
      <c r="C119" s="88">
        <v>10000</v>
      </c>
    </row>
    <row r="120" spans="1:3" x14ac:dyDescent="0.25">
      <c r="A120" s="14">
        <v>119</v>
      </c>
      <c r="B120" s="63" t="s">
        <v>46</v>
      </c>
      <c r="C120" s="50">
        <v>2300</v>
      </c>
    </row>
    <row r="121" spans="1:3" x14ac:dyDescent="0.25">
      <c r="A121" s="14">
        <v>120</v>
      </c>
      <c r="B121" s="41" t="s">
        <v>46</v>
      </c>
      <c r="C121" s="49">
        <v>2300</v>
      </c>
    </row>
    <row r="122" spans="1:3" x14ac:dyDescent="0.25">
      <c r="A122" s="82" t="s">
        <v>56</v>
      </c>
      <c r="B122" s="82"/>
      <c r="C122" s="64">
        <f>SUM(C4:C121)</f>
        <v>560672</v>
      </c>
    </row>
  </sheetData>
  <sortState ref="B6:D116">
    <sortCondition descending="1" ref="C4"/>
  </sortState>
  <mergeCells count="2">
    <mergeCell ref="A122:B122"/>
    <mergeCell ref="A1:C1"/>
  </mergeCells>
  <printOptions horizontalCentered="1"/>
  <pageMargins left="0.70866141732283472" right="0.70866141732283472" top="1.6350000000000002" bottom="1.1200000000000001" header="0.31496062992125984" footer="0.31496062992125984"/>
  <pageSetup paperSize="9" scale="71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view="pageLayout" topLeftCell="A61" zoomScaleNormal="100" workbookViewId="0">
      <selection activeCell="A4" sqref="A4:A71"/>
    </sheetView>
  </sheetViews>
  <sheetFormatPr baseColWidth="10" defaultRowHeight="15" x14ac:dyDescent="0.25"/>
  <cols>
    <col min="1" max="1" width="7.42578125" style="24" customWidth="1"/>
    <col min="2" max="2" width="41.85546875" style="23" customWidth="1"/>
    <col min="5" max="5" width="41.7109375" customWidth="1"/>
  </cols>
  <sheetData>
    <row r="1" spans="1:2" x14ac:dyDescent="0.25">
      <c r="A1" s="84" t="s">
        <v>58</v>
      </c>
      <c r="B1" s="84"/>
    </row>
    <row r="3" spans="1:2" s="19" customFormat="1" ht="19.5" customHeight="1" x14ac:dyDescent="0.25">
      <c r="A3" s="20" t="s">
        <v>12</v>
      </c>
      <c r="B3" s="20" t="s">
        <v>57</v>
      </c>
    </row>
    <row r="4" spans="1:2" s="21" customFormat="1" x14ac:dyDescent="0.25">
      <c r="A4" s="25">
        <v>1</v>
      </c>
      <c r="B4" s="54" t="s">
        <v>77</v>
      </c>
    </row>
    <row r="5" spans="1:2" s="21" customFormat="1" x14ac:dyDescent="0.25">
      <c r="A5" s="25">
        <v>2</v>
      </c>
      <c r="B5" s="54" t="s">
        <v>118</v>
      </c>
    </row>
    <row r="6" spans="1:2" s="21" customFormat="1" x14ac:dyDescent="0.25">
      <c r="A6" s="25">
        <v>3</v>
      </c>
      <c r="B6" s="54" t="s">
        <v>134</v>
      </c>
    </row>
    <row r="7" spans="1:2" s="21" customFormat="1" x14ac:dyDescent="0.25">
      <c r="A7" s="25">
        <v>4</v>
      </c>
      <c r="B7" s="54" t="s">
        <v>151</v>
      </c>
    </row>
    <row r="8" spans="1:2" s="21" customFormat="1" x14ac:dyDescent="0.25">
      <c r="A8" s="25">
        <v>5</v>
      </c>
      <c r="B8" s="54" t="s">
        <v>2</v>
      </c>
    </row>
    <row r="9" spans="1:2" s="21" customFormat="1" x14ac:dyDescent="0.25">
      <c r="A9" s="25">
        <v>6</v>
      </c>
      <c r="B9" s="54" t="s">
        <v>76</v>
      </c>
    </row>
    <row r="10" spans="1:2" s="21" customFormat="1" x14ac:dyDescent="0.25">
      <c r="A10" s="25">
        <v>7</v>
      </c>
      <c r="B10" s="54" t="s">
        <v>91</v>
      </c>
    </row>
    <row r="11" spans="1:2" s="21" customFormat="1" x14ac:dyDescent="0.25">
      <c r="A11" s="25">
        <v>8</v>
      </c>
      <c r="B11" s="54" t="s">
        <v>119</v>
      </c>
    </row>
    <row r="12" spans="1:2" s="21" customFormat="1" x14ac:dyDescent="0.25">
      <c r="A12" s="25">
        <v>9</v>
      </c>
      <c r="B12" s="54" t="s">
        <v>38</v>
      </c>
    </row>
    <row r="13" spans="1:2" s="21" customFormat="1" x14ac:dyDescent="0.25">
      <c r="A13" s="25">
        <v>10</v>
      </c>
      <c r="B13" s="54" t="s">
        <v>44</v>
      </c>
    </row>
    <row r="14" spans="1:2" s="21" customFormat="1" x14ac:dyDescent="0.25">
      <c r="A14" s="25">
        <v>11</v>
      </c>
      <c r="B14" s="54" t="s">
        <v>135</v>
      </c>
    </row>
    <row r="15" spans="1:2" s="21" customFormat="1" x14ac:dyDescent="0.25">
      <c r="A15" s="25">
        <v>12</v>
      </c>
      <c r="B15" s="60" t="s">
        <v>121</v>
      </c>
    </row>
    <row r="16" spans="1:2" s="21" customFormat="1" x14ac:dyDescent="0.25">
      <c r="A16" s="25">
        <v>13</v>
      </c>
      <c r="B16" s="60" t="s">
        <v>120</v>
      </c>
    </row>
    <row r="17" spans="1:2" s="21" customFormat="1" x14ac:dyDescent="0.25">
      <c r="A17" s="25">
        <v>14</v>
      </c>
      <c r="B17" s="60" t="s">
        <v>49</v>
      </c>
    </row>
    <row r="18" spans="1:2" s="21" customFormat="1" x14ac:dyDescent="0.25">
      <c r="A18" s="25">
        <v>15</v>
      </c>
      <c r="B18" s="60" t="s">
        <v>122</v>
      </c>
    </row>
    <row r="19" spans="1:2" s="21" customFormat="1" x14ac:dyDescent="0.25">
      <c r="A19" s="25">
        <v>16</v>
      </c>
      <c r="B19" s="60" t="s">
        <v>78</v>
      </c>
    </row>
    <row r="20" spans="1:2" s="21" customFormat="1" x14ac:dyDescent="0.25">
      <c r="A20" s="25">
        <v>17</v>
      </c>
      <c r="B20" s="60" t="s">
        <v>117</v>
      </c>
    </row>
    <row r="21" spans="1:2" s="21" customFormat="1" x14ac:dyDescent="0.25">
      <c r="A21" s="25">
        <v>18</v>
      </c>
      <c r="B21" s="61" t="s">
        <v>116</v>
      </c>
    </row>
    <row r="22" spans="1:2" s="21" customFormat="1" x14ac:dyDescent="0.25">
      <c r="A22" s="25">
        <v>19</v>
      </c>
      <c r="B22" s="61" t="s">
        <v>123</v>
      </c>
    </row>
    <row r="23" spans="1:2" s="21" customFormat="1" x14ac:dyDescent="0.25">
      <c r="A23" s="25">
        <v>20</v>
      </c>
      <c r="B23" s="32" t="s">
        <v>68</v>
      </c>
    </row>
    <row r="24" spans="1:2" s="21" customFormat="1" x14ac:dyDescent="0.25">
      <c r="A24" s="25">
        <v>21</v>
      </c>
      <c r="B24" s="32" t="s">
        <v>155</v>
      </c>
    </row>
    <row r="25" spans="1:2" s="21" customFormat="1" x14ac:dyDescent="0.25">
      <c r="A25" s="25">
        <v>22</v>
      </c>
      <c r="B25" s="32" t="s">
        <v>124</v>
      </c>
    </row>
    <row r="26" spans="1:2" s="21" customFormat="1" x14ac:dyDescent="0.25">
      <c r="A26" s="25">
        <v>23</v>
      </c>
      <c r="B26" s="32" t="s">
        <v>100</v>
      </c>
    </row>
    <row r="27" spans="1:2" s="21" customFormat="1" x14ac:dyDescent="0.25">
      <c r="A27" s="25">
        <v>24</v>
      </c>
      <c r="B27" s="32" t="s">
        <v>69</v>
      </c>
    </row>
    <row r="28" spans="1:2" s="21" customFormat="1" x14ac:dyDescent="0.25">
      <c r="A28" s="25">
        <v>25</v>
      </c>
      <c r="B28" s="32" t="s">
        <v>85</v>
      </c>
    </row>
    <row r="29" spans="1:2" s="21" customFormat="1" x14ac:dyDescent="0.25">
      <c r="A29" s="25">
        <v>26</v>
      </c>
      <c r="B29" s="32" t="s">
        <v>101</v>
      </c>
    </row>
    <row r="30" spans="1:2" s="21" customFormat="1" x14ac:dyDescent="0.25">
      <c r="A30" s="25">
        <v>27</v>
      </c>
      <c r="B30" s="32" t="s">
        <v>125</v>
      </c>
    </row>
    <row r="31" spans="1:2" s="21" customFormat="1" x14ac:dyDescent="0.25">
      <c r="A31" s="25">
        <v>28</v>
      </c>
      <c r="B31" s="32" t="s">
        <v>72</v>
      </c>
    </row>
    <row r="32" spans="1:2" s="21" customFormat="1" x14ac:dyDescent="0.25">
      <c r="A32" s="25">
        <v>29</v>
      </c>
      <c r="B32" s="32" t="s">
        <v>126</v>
      </c>
    </row>
    <row r="33" spans="1:2" s="21" customFormat="1" x14ac:dyDescent="0.25">
      <c r="A33" s="25">
        <v>30</v>
      </c>
      <c r="B33" s="32" t="s">
        <v>33</v>
      </c>
    </row>
    <row r="34" spans="1:2" s="21" customFormat="1" x14ac:dyDescent="0.25">
      <c r="A34" s="25">
        <v>31</v>
      </c>
      <c r="B34" s="32" t="s">
        <v>45</v>
      </c>
    </row>
    <row r="35" spans="1:2" s="21" customFormat="1" x14ac:dyDescent="0.25">
      <c r="A35" s="25">
        <v>32</v>
      </c>
      <c r="B35" s="32" t="s">
        <v>34</v>
      </c>
    </row>
    <row r="36" spans="1:2" s="21" customFormat="1" x14ac:dyDescent="0.25">
      <c r="A36" s="25">
        <v>33</v>
      </c>
      <c r="B36" s="32" t="s">
        <v>35</v>
      </c>
    </row>
    <row r="37" spans="1:2" s="21" customFormat="1" x14ac:dyDescent="0.25">
      <c r="A37" s="25">
        <v>34</v>
      </c>
      <c r="B37" s="32" t="s">
        <v>36</v>
      </c>
    </row>
    <row r="38" spans="1:2" s="21" customFormat="1" x14ac:dyDescent="0.25">
      <c r="A38" s="25">
        <v>35</v>
      </c>
      <c r="B38" s="32" t="s">
        <v>71</v>
      </c>
    </row>
    <row r="39" spans="1:2" s="21" customFormat="1" x14ac:dyDescent="0.25">
      <c r="A39" s="25">
        <v>36</v>
      </c>
      <c r="B39" s="32" t="s">
        <v>37</v>
      </c>
    </row>
    <row r="40" spans="1:2" s="21" customFormat="1" x14ac:dyDescent="0.25">
      <c r="A40" s="25">
        <v>37</v>
      </c>
      <c r="B40" s="32" t="s">
        <v>127</v>
      </c>
    </row>
    <row r="41" spans="1:2" s="21" customFormat="1" x14ac:dyDescent="0.25">
      <c r="A41" s="25">
        <v>38</v>
      </c>
      <c r="B41" s="32" t="s">
        <v>24</v>
      </c>
    </row>
    <row r="42" spans="1:2" s="21" customFormat="1" x14ac:dyDescent="0.25">
      <c r="A42" s="25">
        <v>39</v>
      </c>
      <c r="B42" s="32" t="s">
        <v>25</v>
      </c>
    </row>
    <row r="43" spans="1:2" s="21" customFormat="1" x14ac:dyDescent="0.25">
      <c r="A43" s="25">
        <v>40</v>
      </c>
      <c r="B43" s="32" t="s">
        <v>70</v>
      </c>
    </row>
    <row r="44" spans="1:2" s="21" customFormat="1" x14ac:dyDescent="0.25">
      <c r="A44" s="25">
        <v>41</v>
      </c>
      <c r="B44" s="32" t="s">
        <v>26</v>
      </c>
    </row>
    <row r="45" spans="1:2" s="21" customFormat="1" x14ac:dyDescent="0.25">
      <c r="A45" s="25">
        <v>42</v>
      </c>
      <c r="B45" s="32" t="s">
        <v>27</v>
      </c>
    </row>
    <row r="46" spans="1:2" s="21" customFormat="1" x14ac:dyDescent="0.25">
      <c r="A46" s="25">
        <v>43</v>
      </c>
      <c r="B46" s="32" t="s">
        <v>28</v>
      </c>
    </row>
    <row r="47" spans="1:2" s="21" customFormat="1" x14ac:dyDescent="0.25">
      <c r="A47" s="25">
        <v>44</v>
      </c>
      <c r="B47" s="32" t="s">
        <v>128</v>
      </c>
    </row>
    <row r="48" spans="1:2" s="21" customFormat="1" x14ac:dyDescent="0.25">
      <c r="A48" s="25">
        <v>45</v>
      </c>
      <c r="B48" s="32" t="s">
        <v>3</v>
      </c>
    </row>
    <row r="49" spans="1:2" s="21" customFormat="1" x14ac:dyDescent="0.25">
      <c r="A49" s="25">
        <v>46</v>
      </c>
      <c r="B49" s="32" t="s">
        <v>29</v>
      </c>
    </row>
    <row r="50" spans="1:2" s="21" customFormat="1" x14ac:dyDescent="0.25">
      <c r="A50" s="25">
        <v>47</v>
      </c>
      <c r="B50" s="32" t="s">
        <v>4</v>
      </c>
    </row>
    <row r="51" spans="1:2" s="21" customFormat="1" x14ac:dyDescent="0.25">
      <c r="A51" s="25">
        <v>48</v>
      </c>
      <c r="B51" s="32" t="s">
        <v>30</v>
      </c>
    </row>
    <row r="52" spans="1:2" s="21" customFormat="1" x14ac:dyDescent="0.25">
      <c r="A52" s="25">
        <v>49</v>
      </c>
      <c r="B52" s="32" t="s">
        <v>31</v>
      </c>
    </row>
    <row r="53" spans="1:2" s="21" customFormat="1" x14ac:dyDescent="0.25">
      <c r="A53" s="25">
        <v>50</v>
      </c>
      <c r="B53" s="32" t="s">
        <v>53</v>
      </c>
    </row>
    <row r="54" spans="1:2" s="21" customFormat="1" x14ac:dyDescent="0.25">
      <c r="A54" s="25">
        <v>51</v>
      </c>
      <c r="B54" s="32" t="s">
        <v>129</v>
      </c>
    </row>
    <row r="55" spans="1:2" s="21" customFormat="1" x14ac:dyDescent="0.25">
      <c r="A55" s="25">
        <v>52</v>
      </c>
      <c r="B55" s="32" t="s">
        <v>79</v>
      </c>
    </row>
    <row r="56" spans="1:2" s="21" customFormat="1" x14ac:dyDescent="0.25">
      <c r="A56" s="25">
        <v>53</v>
      </c>
      <c r="B56" s="62" t="s">
        <v>15</v>
      </c>
    </row>
    <row r="57" spans="1:2" s="21" customFormat="1" x14ac:dyDescent="0.25">
      <c r="A57" s="25">
        <v>54</v>
      </c>
      <c r="B57" s="62" t="s">
        <v>22</v>
      </c>
    </row>
    <row r="58" spans="1:2" s="21" customFormat="1" x14ac:dyDescent="0.25">
      <c r="A58" s="25">
        <v>55</v>
      </c>
      <c r="B58" s="62" t="s">
        <v>130</v>
      </c>
    </row>
    <row r="59" spans="1:2" s="21" customFormat="1" x14ac:dyDescent="0.25">
      <c r="A59" s="25">
        <v>56</v>
      </c>
      <c r="B59" s="62" t="s">
        <v>14</v>
      </c>
    </row>
    <row r="60" spans="1:2" s="21" customFormat="1" x14ac:dyDescent="0.25">
      <c r="A60" s="25">
        <v>57</v>
      </c>
      <c r="B60" s="62" t="s">
        <v>16</v>
      </c>
    </row>
    <row r="61" spans="1:2" s="21" customFormat="1" x14ac:dyDescent="0.25">
      <c r="A61" s="25">
        <v>58</v>
      </c>
      <c r="B61" s="62" t="s">
        <v>73</v>
      </c>
    </row>
    <row r="62" spans="1:2" s="21" customFormat="1" x14ac:dyDescent="0.25">
      <c r="A62" s="25">
        <v>59</v>
      </c>
      <c r="B62" s="62" t="s">
        <v>131</v>
      </c>
    </row>
    <row r="63" spans="1:2" s="21" customFormat="1" x14ac:dyDescent="0.25">
      <c r="A63" s="25">
        <v>60</v>
      </c>
      <c r="B63" s="62" t="s">
        <v>23</v>
      </c>
    </row>
    <row r="64" spans="1:2" s="21" customFormat="1" x14ac:dyDescent="0.25">
      <c r="A64" s="25">
        <v>61</v>
      </c>
      <c r="B64" s="62" t="s">
        <v>74</v>
      </c>
    </row>
    <row r="65" spans="1:2" s="21" customFormat="1" x14ac:dyDescent="0.25">
      <c r="A65" s="25">
        <v>62</v>
      </c>
      <c r="B65" s="62" t="s">
        <v>17</v>
      </c>
    </row>
    <row r="66" spans="1:2" s="21" customFormat="1" x14ac:dyDescent="0.25">
      <c r="A66" s="25">
        <v>63</v>
      </c>
      <c r="B66" s="62" t="s">
        <v>19</v>
      </c>
    </row>
    <row r="67" spans="1:2" s="21" customFormat="1" x14ac:dyDescent="0.25">
      <c r="A67" s="25">
        <v>64</v>
      </c>
      <c r="B67" s="62" t="s">
        <v>20</v>
      </c>
    </row>
    <row r="68" spans="1:2" s="21" customFormat="1" x14ac:dyDescent="0.25">
      <c r="A68" s="25">
        <v>65</v>
      </c>
      <c r="B68" s="62" t="s">
        <v>75</v>
      </c>
    </row>
    <row r="69" spans="1:2" s="21" customFormat="1" x14ac:dyDescent="0.25">
      <c r="A69" s="25">
        <v>66</v>
      </c>
      <c r="B69" s="62" t="s">
        <v>18</v>
      </c>
    </row>
    <row r="70" spans="1:2" s="21" customFormat="1" x14ac:dyDescent="0.25">
      <c r="A70" s="25">
        <v>67</v>
      </c>
      <c r="B70" s="62" t="s">
        <v>132</v>
      </c>
    </row>
    <row r="71" spans="1:2" s="21" customFormat="1" x14ac:dyDescent="0.25">
      <c r="A71" s="25">
        <v>68</v>
      </c>
      <c r="B71" s="32" t="s">
        <v>84</v>
      </c>
    </row>
  </sheetData>
  <sortState ref="B4:B184">
    <sortCondition ref="B4"/>
  </sortState>
  <mergeCells count="1">
    <mergeCell ref="A1:B1"/>
  </mergeCells>
  <printOptions horizontalCentered="1"/>
  <pageMargins left="0.70866141732283472" right="0.70866141732283472" top="1.62" bottom="1.05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2015-11-11T21:19:07Z</cp:lastPrinted>
  <dcterms:created xsi:type="dcterms:W3CDTF">2009-07-08T19:11:42Z</dcterms:created>
  <dcterms:modified xsi:type="dcterms:W3CDTF">2015-11-11T21:20:38Z</dcterms:modified>
</cp:coreProperties>
</file>