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2505" windowWidth="15480" windowHeight="11640" tabRatio="890"/>
  </bookViews>
  <sheets>
    <sheet name="011,021,022" sheetId="22" r:id="rId1"/>
    <sheet name="029" sheetId="59" r:id="rId2"/>
    <sheet name="Directorio de EyS" sheetId="61" r:id="rId3"/>
  </sheets>
  <definedNames>
    <definedName name="_xlnm._FilterDatabase" localSheetId="1" hidden="1">'029'!#REF!</definedName>
    <definedName name="_xlnm.Print_Area" localSheetId="0">'011,021,022'!$A$1:$H$113</definedName>
  </definedNames>
  <calcPr calcId="145621"/>
</workbook>
</file>

<file path=xl/calcChain.xml><?xml version="1.0" encoding="utf-8"?>
<calcChain xmlns="http://schemas.openxmlformats.org/spreadsheetml/2006/main">
  <c r="D39" i="22" l="1"/>
  <c r="F39" i="22"/>
  <c r="D111" i="22" l="1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2" i="22"/>
  <c r="C69" i="22"/>
  <c r="C68" i="22"/>
  <c r="C67" i="22"/>
  <c r="C66" i="22"/>
  <c r="C65" i="22"/>
  <c r="C64" i="22"/>
  <c r="C125" i="59" l="1"/>
  <c r="E24" i="22" l="1"/>
  <c r="G23" i="22"/>
  <c r="G24" i="22" s="1"/>
  <c r="F23" i="22"/>
  <c r="F24" i="22" s="1"/>
  <c r="D23" i="22"/>
  <c r="H22" i="22"/>
  <c r="H21" i="22"/>
  <c r="H20" i="22"/>
  <c r="D19" i="22"/>
  <c r="H19" i="22" s="1"/>
  <c r="H18" i="22"/>
  <c r="H17" i="22"/>
  <c r="H40" i="22"/>
  <c r="H38" i="22"/>
  <c r="H37" i="22"/>
  <c r="H35" i="22"/>
  <c r="H34" i="22"/>
  <c r="H32" i="22"/>
  <c r="H39" i="22"/>
  <c r="F33" i="22"/>
  <c r="H33" i="22" s="1"/>
  <c r="D31" i="22"/>
  <c r="D41" i="22" s="1"/>
  <c r="G41" i="22"/>
  <c r="E41" i="22"/>
  <c r="H36" i="22" l="1"/>
  <c r="F41" i="22"/>
  <c r="H23" i="22"/>
  <c r="H24" i="22" s="1"/>
  <c r="H31" i="22"/>
  <c r="D24" i="22"/>
  <c r="H41" i="22" l="1"/>
  <c r="G10" i="22"/>
  <c r="F10" i="22"/>
  <c r="E10" i="22"/>
  <c r="D10" i="22"/>
  <c r="H9" i="22"/>
  <c r="H10" i="22" s="1"/>
</calcChain>
</file>

<file path=xl/sharedStrings.xml><?xml version="1.0" encoding="utf-8"?>
<sst xmlns="http://schemas.openxmlformats.org/spreadsheetml/2006/main" count="318" uniqueCount="156">
  <si>
    <t>Técnico Auxiliar de División</t>
  </si>
  <si>
    <t>Encargado de Presupuesto</t>
  </si>
  <si>
    <t>Oscar Joel de León Sánchez</t>
  </si>
  <si>
    <t>Carlos Humberto Gatica González</t>
  </si>
  <si>
    <t>Yury Geovani Guzmán Avilés</t>
  </si>
  <si>
    <t>GASTOS DE REPRESENT.</t>
  </si>
  <si>
    <t>PUESTO OFICIAL</t>
  </si>
  <si>
    <t>Director Ejecutivo</t>
  </si>
  <si>
    <t xml:space="preserve">RENGLÓN 021 "PERSONAL SUPERNUMERARIO"  </t>
  </si>
  <si>
    <t>TOTAL DEVENGADO MENSUAL</t>
  </si>
  <si>
    <t>BONO 66-2000</t>
  </si>
  <si>
    <t>TITULO JORNAL DIARIO</t>
  </si>
  <si>
    <t>No.</t>
  </si>
  <si>
    <t>Peón</t>
  </si>
  <si>
    <t>Juan Emilio Cruz De León</t>
  </si>
  <si>
    <t>Esvin Leonel Rivera Pineda</t>
  </si>
  <si>
    <t>Emilio Taque Carranza</t>
  </si>
  <si>
    <t>Víctor Manuel López Rodríguez</t>
  </si>
  <si>
    <t>Felipe Santiago Carreto</t>
  </si>
  <si>
    <t>Cosme Virgilio Morales Rodríguez</t>
  </si>
  <si>
    <t>Carlos Alberto Morales Contreras</t>
  </si>
  <si>
    <t>Bodeguero IV</t>
  </si>
  <si>
    <t>José Alberto Rucal</t>
  </si>
  <si>
    <t>Francisco Javier Rivera Orellana</t>
  </si>
  <si>
    <t>Flavio Alí Alonso Gil</t>
  </si>
  <si>
    <t>Gerver Oswaldo Suruy Estupe</t>
  </si>
  <si>
    <t>Ignacio Seijas Sequen</t>
  </si>
  <si>
    <t>Mario Arturo Sigüenza</t>
  </si>
  <si>
    <t>Carlos Fernando Tello Valdez</t>
  </si>
  <si>
    <t>Nery Armando Castañeda Avilés</t>
  </si>
  <si>
    <t>Cosmen Vitalino Obando Montenegro</t>
  </si>
  <si>
    <t>Juan Antonio Roque Dionisio</t>
  </si>
  <si>
    <t>Maestro de Obras</t>
  </si>
  <si>
    <t>José Filiberto Domingo Domingo</t>
  </si>
  <si>
    <t>Abel Barillas Grajeda</t>
  </si>
  <si>
    <t>Nelson Orlando Quiñonez Yohol</t>
  </si>
  <si>
    <t>Herculano Colmenar Estrada</t>
  </si>
  <si>
    <t>Marcelino Gómez Dávila</t>
  </si>
  <si>
    <t>Mayra Carolina Tobar Zuleta</t>
  </si>
  <si>
    <t>DEVENGADO MENSUALMENTE</t>
  </si>
  <si>
    <t>SUELDO MENSUAL</t>
  </si>
  <si>
    <t>BONO PROF.</t>
  </si>
  <si>
    <t>BONO MONETARIO</t>
  </si>
  <si>
    <t>Encargado de Contabilidad</t>
  </si>
  <si>
    <t>Ana Cristina Samayoa Hilton</t>
  </si>
  <si>
    <t>Agustín López López</t>
  </si>
  <si>
    <t>Técnico Auxiliar de Campo</t>
  </si>
  <si>
    <t>Técnico en Transportes</t>
  </si>
  <si>
    <t>Encargada de Tesorería</t>
  </si>
  <si>
    <t>Pamela Andrea  Elizabeth Camarero Barreda</t>
  </si>
  <si>
    <t>DEVENGADO MENSUAL</t>
  </si>
  <si>
    <t>JORNAL DIARIO</t>
  </si>
  <si>
    <t>Marlon Geovani Arizandieta Arroyo</t>
  </si>
  <si>
    <t>HONORARIOS
MENSUALES</t>
  </si>
  <si>
    <t>TITULO FUNCIONAL DEL SERVICIO</t>
  </si>
  <si>
    <t>TOTAL</t>
  </si>
  <si>
    <t xml:space="preserve">Nombre </t>
  </si>
  <si>
    <t xml:space="preserve">RENGLÓN 031 "JORNALES" </t>
  </si>
  <si>
    <t>RENGLÓN 022 "PERSONAL POR CONTRATO"</t>
  </si>
  <si>
    <t>RENGLÓN 011 "PERSONAL PERMANENTE"</t>
  </si>
  <si>
    <t>TOTALES</t>
  </si>
  <si>
    <t>Asesor Jurídico</t>
  </si>
  <si>
    <t>Profesional en Control de Metales</t>
  </si>
  <si>
    <t>Profesional en Asuntos Jurídicos</t>
  </si>
  <si>
    <t>Técnico en Limpieza del Lago</t>
  </si>
  <si>
    <t>Gladis Mirtala Ramírez Sánchez</t>
  </si>
  <si>
    <t>Sara Adelaida Quevedo Alcántara</t>
  </si>
  <si>
    <t>Andrés Payes Rodríguez</t>
  </si>
  <si>
    <t>Guillermo Apolonio Chuc Mejía</t>
  </si>
  <si>
    <t>Cecilio Antonio Vásquez Soto</t>
  </si>
  <si>
    <t>Rigoberto de Jesús Osorio Morataya</t>
  </si>
  <si>
    <t>Fermín Hernández Martinez</t>
  </si>
  <si>
    <t>Miguel Ángel Ramos Luis</t>
  </si>
  <si>
    <t>Roberto Aparicio Lobo Anleu</t>
  </si>
  <si>
    <t>Marlon Douglas Valladares Solares</t>
  </si>
  <si>
    <t>Yanira Rubet Santos López</t>
  </si>
  <si>
    <t>Reyna Elizabeth Toc Choz</t>
  </si>
  <si>
    <t>Profesional en Comunicación Social</t>
  </si>
  <si>
    <t>Técnico Asesor en Relaciones Interinstitucionales</t>
  </si>
  <si>
    <t>Técnico en Relaciones Interinstitucionales</t>
  </si>
  <si>
    <t>Técnica en Proyectos</t>
  </si>
  <si>
    <t>Elida Etelvina Obando Hernandez</t>
  </si>
  <si>
    <t>Técnico de División</t>
  </si>
  <si>
    <t>Técnico en Comunicación Social</t>
  </si>
  <si>
    <t>Asesor de la Dirección Ejecutiva</t>
  </si>
  <si>
    <t>Técnico en Planificación de Proyectos</t>
  </si>
  <si>
    <t>Técnico Asistente</t>
  </si>
  <si>
    <t>Jorge Humberto Mazariegos Artola</t>
  </si>
  <si>
    <t>Técnica de Planificación</t>
  </si>
  <si>
    <t>Profesional en Proyectos</t>
  </si>
  <si>
    <t>Técnico en Informática</t>
  </si>
  <si>
    <t>Técnico en Información Pública</t>
  </si>
  <si>
    <t>Técnico en Ordenamiento Territorial</t>
  </si>
  <si>
    <t>Técnico en Dibujo</t>
  </si>
  <si>
    <t>Asesor en Procedimientos de Limpieza del Lago</t>
  </si>
  <si>
    <t>Técnico en Mantenimiento de Transporte</t>
  </si>
  <si>
    <t>Victorina de Jesús Peralta Peralta</t>
  </si>
  <si>
    <t>Yomara Ninett Escobar Calderón</t>
  </si>
  <si>
    <t>Constructor de Puentes</t>
  </si>
  <si>
    <t>Peón Vigilante V</t>
  </si>
  <si>
    <t>Peón Vigilante III</t>
  </si>
  <si>
    <t>Técnica de Dirección</t>
  </si>
  <si>
    <t>Profesional en Trabajo Social</t>
  </si>
  <si>
    <t>Técnica de División</t>
  </si>
  <si>
    <t>Técnico Auxiliar de Auditoria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</si>
  <si>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</si>
  <si>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</si>
  <si>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</si>
  <si>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</si>
  <si>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</si>
  <si>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</si>
  <si>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</si>
  <si>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Juan Carlos Ardón Cardona</t>
  </si>
  <si>
    <t>Sibia de Jesús Debroy Franco</t>
  </si>
  <si>
    <t>Esdras Amilcar Pérez Corado</t>
  </si>
  <si>
    <t>Alfa Melissa Castro</t>
  </si>
  <si>
    <t>Marco Tulio Salazar Quiñonez</t>
  </si>
  <si>
    <t>Saúl Antonio Ruano Rivas</t>
  </si>
  <si>
    <t>Jonnathan René Pernillo Salazar</t>
  </si>
  <si>
    <t>Blanca Aracely Morales Martínez</t>
  </si>
  <si>
    <t>Elmer Arám Chacón Portillo</t>
  </si>
  <si>
    <t>Maynor de Jesús De León Dionicio</t>
  </si>
  <si>
    <t>Roberto Romero Peralta</t>
  </si>
  <si>
    <t>Héctor William Martínez Cabrera</t>
  </si>
  <si>
    <t>Jesús Antonio Montúfar Mazariegos</t>
  </si>
  <si>
    <t>Cristóbal Geovany Telón Hernández</t>
  </si>
  <si>
    <t>Julio Roberto Martínez Aguilar</t>
  </si>
  <si>
    <t>Manuel de Jesús Coy Malín</t>
  </si>
  <si>
    <t>Nombres y Apellidos</t>
  </si>
  <si>
    <t>Jimy Sander Marroquín Calderón</t>
  </si>
  <si>
    <t>Oscar Leopoldo Ovando Hernandez</t>
  </si>
  <si>
    <t>Jefe Ordenamiento Territorial</t>
  </si>
  <si>
    <t>Jefe Administrativo Financiero</t>
  </si>
  <si>
    <t>Jefe Forestal</t>
  </si>
  <si>
    <t>Jefe Desechos Líquidos</t>
  </si>
  <si>
    <t>Jefe Desechos Sólidos</t>
  </si>
  <si>
    <t>Jefa Control Ambiental</t>
  </si>
  <si>
    <t>Jefa Educación Ambiental</t>
  </si>
  <si>
    <t>Auditor Interno</t>
  </si>
  <si>
    <t>Encargado de Compras</t>
  </si>
  <si>
    <t>Encargado de Nomina</t>
  </si>
  <si>
    <t>Encargada de Cobro</t>
  </si>
  <si>
    <t xml:space="preserve">Encargada de Inventarios </t>
  </si>
  <si>
    <t>Técnico Auxiliar de Almacén</t>
  </si>
  <si>
    <t>Profesional en procesos de Mantenimiento del Lago</t>
  </si>
  <si>
    <t>Jefa Evaluación y Seguimiento</t>
  </si>
  <si>
    <t>Johana Karina de León Gómez</t>
  </si>
  <si>
    <t>Jefa Relaciones Interinstitucionales</t>
  </si>
  <si>
    <t>Asesor Legal Administrativo</t>
  </si>
  <si>
    <t>Profesional de División</t>
  </si>
  <si>
    <t>Vidal Cruz Martínez</t>
  </si>
  <si>
    <t>Oscar Leopoldo Ovando Hernández</t>
  </si>
  <si>
    <t>Custodio Quiñonez Morataya</t>
  </si>
  <si>
    <t>AUTORIDAD PARA EL MANEJO SUSTENTABLE DE LA CUENCA Y DEL LAGO DE AMATITLÁN 
Directorio de Empleados y Servidores Públicos
DICIEMBRE 2015</t>
  </si>
  <si>
    <t>AUTORIDAD PARA EL MANEJO SUSTENTABLE DE LA CUENCA Y DEL LAGO DE AMATITLÁN
PERSONAL 029 "Otras Remuneraciones de Personal Temporal"
DICIEMBRE 2015</t>
  </si>
  <si>
    <t>AUTORIDAD PARA EL MANEJO SUSTENTABLE DE LA CUENCA Y DEL LAGO DE AMATITLÁN 
DICIEMBRE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</si>
</sst>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Q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  <font>
      <sz val="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>
      <alignment vertical="top"/>
    </xf>
    <xf numFmtId="0" fontId="3" fillId="0" borderId="0"/>
    <xf numFmtId="0" fontId="1" fillId="0" borderId="0"/>
    <xf numFmtId="0" fontId="8" fillId="2" borderId="0" applyNumberFormat="0" applyBorder="0" applyAlignment="0" applyProtection="0"/>
    <xf numFmtId="0" fontId="1" fillId="0" borderId="0"/>
  </cellStyleXfs>
  <cellXfs count="90">
    <xf numFmtId="0" fontId="0" fillId="0" borderId="0" xfId="0"/>
    <xf numFmtId="0" fontId="4" fillId="0" borderId="1" xfId="5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left" vertical="center"/>
    </xf>
    <xf numFmtId="44" fontId="4" fillId="0" borderId="1" xfId="3" applyNumberFormat="1" applyFont="1" applyFill="1" applyBorder="1" applyAlignment="1">
      <alignment vertical="center"/>
    </xf>
    <xf numFmtId="0" fontId="4" fillId="0" borderId="0" xfId="7" applyFont="1" applyFill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0" fontId="6" fillId="0" borderId="0" xfId="7" applyFont="1" applyFill="1" applyAlignment="1">
      <alignment vertical="center"/>
    </xf>
    <xf numFmtId="44" fontId="4" fillId="0" borderId="1" xfId="3" applyFont="1" applyFill="1" applyBorder="1" applyAlignment="1">
      <alignment vertical="center"/>
    </xf>
    <xf numFmtId="0" fontId="4" fillId="0" borderId="0" xfId="7" applyNumberFormat="1" applyFont="1" applyFill="1" applyBorder="1" applyAlignment="1">
      <alignment horizontal="center" vertical="center"/>
    </xf>
    <xf numFmtId="0" fontId="4" fillId="0" borderId="0" xfId="10" applyNumberFormat="1" applyFont="1" applyFill="1"/>
    <xf numFmtId="0" fontId="4" fillId="0" borderId="0" xfId="10" applyFont="1" applyFill="1"/>
    <xf numFmtId="0" fontId="4" fillId="0" borderId="0" xfId="10" applyFont="1" applyFill="1" applyAlignment="1"/>
    <xf numFmtId="0" fontId="4" fillId="0" borderId="1" xfId="1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  <xf numFmtId="44" fontId="9" fillId="0" borderId="1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4" fontId="10" fillId="0" borderId="1" xfId="3" applyFont="1" applyFill="1" applyBorder="1" applyAlignment="1">
      <alignment horizontal="center" vertical="center"/>
    </xf>
    <xf numFmtId="0" fontId="10" fillId="3" borderId="2" xfId="8" applyNumberFormat="1" applyFont="1" applyFill="1" applyBorder="1" applyAlignment="1">
      <alignment vertical="center"/>
    </xf>
    <xf numFmtId="0" fontId="11" fillId="0" borderId="2" xfId="8" applyNumberFormat="1" applyFont="1" applyBorder="1" applyAlignment="1">
      <alignment vertical="center"/>
    </xf>
    <xf numFmtId="0" fontId="11" fillId="0" borderId="2" xfId="8" applyNumberFormat="1" applyFont="1" applyBorder="1" applyAlignment="1">
      <alignment vertical="center" wrapText="1"/>
    </xf>
    <xf numFmtId="0" fontId="10" fillId="0" borderId="1" xfId="5" applyFont="1" applyFill="1" applyBorder="1" applyAlignment="1">
      <alignment horizontal="left" vertical="center"/>
    </xf>
    <xf numFmtId="0" fontId="10" fillId="0" borderId="2" xfId="8" applyNumberFormat="1" applyFont="1" applyFill="1" applyBorder="1" applyAlignment="1">
      <alignment horizontal="left" vertical="center"/>
    </xf>
    <xf numFmtId="0" fontId="10" fillId="0" borderId="2" xfId="8" applyNumberFormat="1" applyFont="1" applyFill="1" applyBorder="1" applyAlignment="1">
      <alignment vertical="center"/>
    </xf>
    <xf numFmtId="44" fontId="10" fillId="0" borderId="1" xfId="3" applyNumberFormat="1" applyFont="1" applyBorder="1" applyAlignment="1">
      <alignment vertical="center"/>
    </xf>
    <xf numFmtId="49" fontId="10" fillId="0" borderId="2" xfId="8" applyNumberFormat="1" applyFont="1" applyBorder="1" applyAlignment="1">
      <alignment horizontal="left" vertical="center"/>
    </xf>
    <xf numFmtId="44" fontId="11" fillId="0" borderId="1" xfId="3" applyFont="1" applyFill="1" applyBorder="1" applyAlignment="1">
      <alignment vertical="center"/>
    </xf>
    <xf numFmtId="44" fontId="10" fillId="3" borderId="1" xfId="3" applyFont="1" applyFill="1" applyBorder="1" applyAlignment="1">
      <alignment horizontal="center" vertical="center"/>
    </xf>
    <xf numFmtId="0" fontId="12" fillId="0" borderId="1" xfId="10" applyFont="1" applyFill="1" applyBorder="1" applyAlignment="1">
      <alignment horizontal="left" vertical="center"/>
    </xf>
    <xf numFmtId="49" fontId="12" fillId="0" borderId="1" xfId="9" applyNumberFormat="1" applyFont="1" applyFill="1" applyBorder="1" applyAlignment="1">
      <alignment horizontal="left" vertical="center"/>
    </xf>
    <xf numFmtId="165" fontId="12" fillId="0" borderId="1" xfId="5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/>
    <xf numFmtId="165" fontId="13" fillId="0" borderId="1" xfId="0" applyNumberFormat="1" applyFont="1" applyFill="1" applyBorder="1" applyAlignment="1">
      <alignment vertical="center"/>
    </xf>
    <xf numFmtId="165" fontId="12" fillId="0" borderId="1" xfId="9" applyNumberFormat="1" applyFont="1" applyFill="1" applyBorder="1" applyAlignment="1">
      <alignment vertical="center"/>
    </xf>
    <xf numFmtId="165" fontId="12" fillId="0" borderId="1" xfId="9" applyNumberFormat="1" applyFont="1" applyFill="1" applyBorder="1" applyAlignment="1">
      <alignment horizontal="right" vertical="center"/>
    </xf>
    <xf numFmtId="165" fontId="12" fillId="0" borderId="1" xfId="5" applyNumberFormat="1" applyFont="1" applyFill="1" applyBorder="1" applyAlignment="1">
      <alignment horizontal="right" vertical="center"/>
    </xf>
    <xf numFmtId="0" fontId="10" fillId="0" borderId="1" xfId="8" applyNumberFormat="1" applyFont="1" applyFill="1" applyBorder="1" applyAlignment="1">
      <alignment horizontal="left" vertical="center"/>
    </xf>
    <xf numFmtId="0" fontId="10" fillId="0" borderId="2" xfId="8" quotePrefix="1" applyNumberFormat="1" applyFont="1" applyFill="1" applyBorder="1" applyAlignment="1">
      <alignment vertical="center"/>
    </xf>
    <xf numFmtId="0" fontId="12" fillId="0" borderId="2" xfId="10" applyFont="1" applyFill="1" applyBorder="1" applyAlignment="1">
      <alignment vertical="center"/>
    </xf>
    <xf numFmtId="0" fontId="10" fillId="3" borderId="1" xfId="5" applyFont="1" applyFill="1" applyBorder="1" applyAlignment="1">
      <alignment horizontal="left" vertical="center"/>
    </xf>
    <xf numFmtId="0" fontId="5" fillId="0" borderId="0" xfId="10" applyNumberFormat="1" applyFont="1" applyFill="1" applyAlignment="1">
      <alignment horizontal="center"/>
    </xf>
    <xf numFmtId="49" fontId="12" fillId="0" borderId="1" xfId="9" applyNumberFormat="1" applyFont="1" applyFill="1" applyBorder="1" applyAlignment="1">
      <alignment vertical="center"/>
    </xf>
    <xf numFmtId="0" fontId="12" fillId="0" borderId="1" xfId="10" applyFont="1" applyFill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0" xfId="10" applyNumberFormat="1" applyFont="1" applyFill="1" applyAlignment="1"/>
    <xf numFmtId="49" fontId="16" fillId="4" borderId="1" xfId="9" applyNumberFormat="1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horizontal="center" vertical="center" wrapText="1"/>
    </xf>
    <xf numFmtId="165" fontId="14" fillId="4" borderId="1" xfId="0" applyNumberFormat="1" applyFont="1" applyFill="1" applyBorder="1"/>
    <xf numFmtId="0" fontId="10" fillId="6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44" fontId="10" fillId="0" borderId="1" xfId="4" applyFont="1" applyBorder="1" applyAlignment="1">
      <alignment vertical="center"/>
    </xf>
    <xf numFmtId="44" fontId="15" fillId="5" borderId="1" xfId="7" applyNumberFormat="1" applyFont="1" applyFill="1" applyBorder="1" applyAlignment="1">
      <alignment vertical="center"/>
    </xf>
    <xf numFmtId="44" fontId="15" fillId="5" borderId="1" xfId="3" applyFont="1" applyFill="1" applyBorder="1" applyAlignment="1">
      <alignment vertical="center"/>
    </xf>
    <xf numFmtId="0" fontId="18" fillId="3" borderId="1" xfId="0" applyNumberFormat="1" applyFont="1" applyFill="1" applyBorder="1" applyAlignment="1">
      <alignment horizontal="center"/>
    </xf>
    <xf numFmtId="0" fontId="10" fillId="0" borderId="1" xfId="8" applyNumberFormat="1" applyFont="1" applyBorder="1" applyAlignment="1">
      <alignment vertical="center"/>
    </xf>
    <xf numFmtId="0" fontId="10" fillId="0" borderId="1" xfId="8" applyNumberFormat="1" applyFont="1" applyBorder="1" applyAlignment="1">
      <alignment vertical="center" wrapText="1"/>
    </xf>
    <xf numFmtId="0" fontId="16" fillId="5" borderId="1" xfId="7" applyFont="1" applyFill="1" applyBorder="1" applyAlignment="1">
      <alignment horizontal="center" vertical="center" wrapText="1"/>
    </xf>
    <xf numFmtId="0" fontId="17" fillId="5" borderId="1" xfId="7" applyFont="1" applyFill="1" applyBorder="1" applyAlignment="1">
      <alignment horizontal="center" vertical="center" wrapText="1"/>
    </xf>
    <xf numFmtId="0" fontId="16" fillId="5" borderId="4" xfId="7" applyFont="1" applyFill="1" applyBorder="1" applyAlignment="1">
      <alignment horizontal="center" vertical="center" wrapText="1"/>
    </xf>
    <xf numFmtId="0" fontId="16" fillId="5" borderId="6" xfId="7" applyFont="1" applyFill="1" applyBorder="1" applyAlignment="1">
      <alignment horizontal="center" vertical="center" wrapText="1"/>
    </xf>
    <xf numFmtId="17" fontId="15" fillId="5" borderId="0" xfId="7" applyNumberFormat="1" applyFont="1" applyFill="1" applyAlignment="1">
      <alignment horizontal="center" vertical="center" wrapText="1"/>
    </xf>
    <xf numFmtId="0" fontId="15" fillId="5" borderId="0" xfId="7" applyFont="1" applyFill="1" applyAlignment="1">
      <alignment horizontal="center" vertical="center"/>
    </xf>
    <xf numFmtId="0" fontId="15" fillId="5" borderId="2" xfId="7" applyFont="1" applyFill="1" applyBorder="1" applyAlignment="1">
      <alignment horizontal="center" vertical="center"/>
    </xf>
    <xf numFmtId="0" fontId="15" fillId="5" borderId="3" xfId="7" applyFont="1" applyFill="1" applyBorder="1" applyAlignment="1">
      <alignment horizontal="center" vertical="center"/>
    </xf>
    <xf numFmtId="0" fontId="16" fillId="5" borderId="4" xfId="5" applyFont="1" applyFill="1" applyBorder="1" applyAlignment="1">
      <alignment horizontal="center" vertical="center" wrapText="1"/>
    </xf>
    <xf numFmtId="0" fontId="16" fillId="5" borderId="6" xfId="5" applyFont="1" applyFill="1" applyBorder="1" applyAlignment="1">
      <alignment horizontal="center" vertical="center" wrapText="1"/>
    </xf>
    <xf numFmtId="0" fontId="16" fillId="5" borderId="1" xfId="5" applyFont="1" applyFill="1" applyBorder="1" applyAlignment="1">
      <alignment horizontal="center" vertical="center" wrapText="1"/>
    </xf>
    <xf numFmtId="0" fontId="15" fillId="5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16" fillId="5" borderId="5" xfId="7" applyFont="1" applyFill="1" applyBorder="1" applyAlignment="1">
      <alignment horizontal="center" vertical="center" wrapText="1"/>
    </xf>
    <xf numFmtId="0" fontId="16" fillId="5" borderId="1" xfId="7" applyFont="1" applyFill="1" applyBorder="1" applyAlignment="1">
      <alignment horizontal="center" vertical="center"/>
    </xf>
    <xf numFmtId="0" fontId="15" fillId="5" borderId="2" xfId="7" applyNumberFormat="1" applyFont="1" applyFill="1" applyBorder="1" applyAlignment="1">
      <alignment horizontal="center" vertical="center"/>
    </xf>
    <xf numFmtId="0" fontId="15" fillId="5" borderId="3" xfId="7" applyNumberFormat="1" applyFont="1" applyFill="1" applyBorder="1" applyAlignment="1">
      <alignment horizontal="center" vertical="center"/>
    </xf>
    <xf numFmtId="0" fontId="15" fillId="5" borderId="7" xfId="7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5" fillId="4" borderId="0" xfId="10" applyNumberFormat="1" applyFont="1" applyFill="1" applyAlignment="1">
      <alignment horizontal="center" wrapText="1"/>
    </xf>
    <xf numFmtId="0" fontId="13" fillId="0" borderId="2" xfId="0" applyFont="1" applyFill="1" applyBorder="1" applyAlignment="1"/>
    <xf numFmtId="49" fontId="12" fillId="0" borderId="2" xfId="9" applyNumberFormat="1" applyFont="1" applyFill="1" applyBorder="1" applyAlignment="1">
      <alignment vertical="center"/>
    </xf>
    <xf numFmtId="0" fontId="12" fillId="0" borderId="2" xfId="10" applyFont="1" applyFill="1" applyBorder="1" applyAlignment="1">
      <alignment horizontal="left" vertical="center"/>
    </xf>
    <xf numFmtId="0" fontId="1" fillId="0" borderId="2" xfId="10" applyFont="1" applyFill="1" applyBorder="1" applyAlignment="1">
      <alignment vertical="center" wrapText="1"/>
    </xf>
    <xf numFmtId="0" fontId="1" fillId="0" borderId="2" xfId="10" applyFont="1" applyFill="1" applyBorder="1" applyAlignment="1">
      <alignment horizontal="left" vertical="center" wrapText="1"/>
    </xf>
    <xf numFmtId="49" fontId="12" fillId="0" borderId="2" xfId="9" applyNumberFormat="1" applyFont="1" applyFill="1" applyBorder="1" applyAlignment="1">
      <alignment horizontal="left" vertical="center"/>
    </xf>
    <xf numFmtId="0" fontId="12" fillId="0" borderId="6" xfId="10" applyFont="1" applyFill="1" applyBorder="1" applyAlignment="1">
      <alignment horizontal="left" vertical="center"/>
    </xf>
    <xf numFmtId="0" fontId="12" fillId="0" borderId="8" xfId="10" applyFont="1" applyFill="1" applyBorder="1" applyAlignment="1">
      <alignment horizontal="left" vertical="center"/>
    </xf>
    <xf numFmtId="0" fontId="13" fillId="0" borderId="8" xfId="0" applyFont="1" applyFill="1" applyBorder="1" applyAlignment="1"/>
    <xf numFmtId="165" fontId="12" fillId="0" borderId="6" xfId="5" applyNumberFormat="1" applyFont="1" applyFill="1" applyBorder="1" applyAlignment="1">
      <alignment vertical="center"/>
    </xf>
    <xf numFmtId="165" fontId="12" fillId="0" borderId="6" xfId="9" applyNumberFormat="1" applyFont="1" applyFill="1" applyBorder="1" applyAlignment="1">
      <alignment vertical="center"/>
    </xf>
    <xf numFmtId="165" fontId="13" fillId="0" borderId="6" xfId="0" applyNumberFormat="1" applyFont="1" applyFill="1" applyBorder="1" applyAlignment="1">
      <alignment vertical="center"/>
    </xf>
  </cellXfs>
  <cellStyles count="11">
    <cellStyle name="Énfasis2" xfId="9" builtinId="33"/>
    <cellStyle name="Euro" xfId="1"/>
    <cellStyle name="Millares 2" xfId="2"/>
    <cellStyle name="Moneda" xfId="3" builtinId="4"/>
    <cellStyle name="Moneda 2" xfId="4"/>
    <cellStyle name="Normal" xfId="0" builtinId="0"/>
    <cellStyle name="Normal 2" xfId="5"/>
    <cellStyle name="Normal 3" xfId="6"/>
    <cellStyle name="Normal_jacki 031-029-021-022_PERSONAL_AMSA_2010(2)" xfId="7"/>
    <cellStyle name="Normal_jacki 031-029-021-022_PERSONAL_AMSA_2010(2) 2" xfId="8"/>
    <cellStyle name="Normal_jacki 031-029-021-022_POR DIVISIÓN FUNCIONAL JACKI3 28-05-2010 " xfId="10"/>
  </cellStyles>
  <dxfs count="0"/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39</xdr:row>
      <xdr:rowOff>0</xdr:rowOff>
    </xdr:from>
    <xdr:to>
      <xdr:col>8</xdr:col>
      <xdr:colOff>9525</xdr:colOff>
      <xdr:row>39</xdr:row>
      <xdr:rowOff>9525</xdr:rowOff>
    </xdr:to>
    <xdr:pic>
      <xdr:nvPicPr>
        <xdr:cNvPr id="37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0475" y="5286375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571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5" name="4 CuadroTexto"/>
        <xdr:cNvSpPr txBox="1"/>
      </xdr:nvSpPr>
      <xdr:spPr>
        <a:xfrm>
          <a:off x="257175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6" name="5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7" name="6 CuadroTexto"/>
        <xdr:cNvSpPr txBox="1"/>
      </xdr:nvSpPr>
      <xdr:spPr>
        <a:xfrm>
          <a:off x="257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71</xdr:row>
      <xdr:rowOff>0</xdr:rowOff>
    </xdr:from>
    <xdr:ext cx="184731" cy="264560"/>
    <xdr:sp macro="" textlink="">
      <xdr:nvSpPr>
        <xdr:cNvPr id="8" name="7 CuadroTexto"/>
        <xdr:cNvSpPr txBox="1"/>
      </xdr:nvSpPr>
      <xdr:spPr>
        <a:xfrm>
          <a:off x="26955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80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2695575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0" name="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13" name="1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14" name="1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88</xdr:row>
      <xdr:rowOff>0</xdr:rowOff>
    </xdr:from>
    <xdr:ext cx="184731" cy="264560"/>
    <xdr:sp macro="" textlink="">
      <xdr:nvSpPr>
        <xdr:cNvPr id="15" name="14 CuadroTexto"/>
        <xdr:cNvSpPr txBox="1"/>
      </xdr:nvSpPr>
      <xdr:spPr>
        <a:xfrm>
          <a:off x="26955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6" name="15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7" name="16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18" name="17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19" name="18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20" name="19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21" name="20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22" name="21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23" name="22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24" name="23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98</xdr:row>
      <xdr:rowOff>0</xdr:rowOff>
    </xdr:from>
    <xdr:ext cx="184731" cy="264560"/>
    <xdr:sp macro="" textlink="">
      <xdr:nvSpPr>
        <xdr:cNvPr id="25" name="24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98</xdr:row>
      <xdr:rowOff>0</xdr:rowOff>
    </xdr:from>
    <xdr:ext cx="184731" cy="264560"/>
    <xdr:sp macro="" textlink="">
      <xdr:nvSpPr>
        <xdr:cNvPr id="26" name="25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98</xdr:row>
      <xdr:rowOff>0</xdr:rowOff>
    </xdr:from>
    <xdr:ext cx="184731" cy="264560"/>
    <xdr:sp macro="" textlink="">
      <xdr:nvSpPr>
        <xdr:cNvPr id="27" name="26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98</xdr:row>
      <xdr:rowOff>0</xdr:rowOff>
    </xdr:from>
    <xdr:ext cx="184731" cy="264560"/>
    <xdr:sp macro="" textlink="">
      <xdr:nvSpPr>
        <xdr:cNvPr id="28" name="27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29" name="28 CuadroTexto"/>
        <xdr:cNvSpPr txBox="1"/>
      </xdr:nvSpPr>
      <xdr:spPr>
        <a:xfrm>
          <a:off x="2695575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30" name="29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31" name="30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32" name="31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33" name="32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" name="33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5" name="34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36" name="35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37" name="36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38" name="37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39" name="38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0" name="3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1" name="4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2" name="4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43" name="4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44" name="4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184731" cy="264560"/>
    <xdr:sp macro="" textlink="">
      <xdr:nvSpPr>
        <xdr:cNvPr id="45" name="44 CuadroTexto"/>
        <xdr:cNvSpPr txBox="1"/>
      </xdr:nvSpPr>
      <xdr:spPr>
        <a:xfrm>
          <a:off x="269557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46" name="45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47" name="46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48" name="47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49" name="48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50" name="49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51" name="50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52" name="51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184731" cy="264560"/>
    <xdr:sp macro="" textlink="">
      <xdr:nvSpPr>
        <xdr:cNvPr id="53" name="52 CuadroTexto"/>
        <xdr:cNvSpPr txBox="1"/>
      </xdr:nvSpPr>
      <xdr:spPr>
        <a:xfrm>
          <a:off x="2695575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54" name="53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55" name="54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56" name="55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57" name="56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58" name="5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59" name="5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60" name="59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61" name="60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62" name="6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63" name="62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64" name="6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65" name="6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66" name="6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67" name="6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68" name="67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69" name="68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70" name="69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1" name="7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2" name="7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3" name="72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4" name="73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5" name="74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76" name="75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184731" cy="264560"/>
    <xdr:sp macro="" textlink="">
      <xdr:nvSpPr>
        <xdr:cNvPr id="77" name="76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78" name="77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79" name="78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80" name="7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81" name="8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2" name="8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3" name="82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4" name="83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5" name="84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6" name="85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87" name="8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88" name="8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264560"/>
    <xdr:sp macro="" textlink="">
      <xdr:nvSpPr>
        <xdr:cNvPr id="89" name="88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90" name="8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91" name="9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92" name="91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93" name="92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94" name="93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95" name="94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84731" cy="264560"/>
    <xdr:sp macro="" textlink="">
      <xdr:nvSpPr>
        <xdr:cNvPr id="96" name="9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97" name="96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98" name="97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99" name="98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100" name="99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101" name="10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84731" cy="264560"/>
    <xdr:sp macro="" textlink="">
      <xdr:nvSpPr>
        <xdr:cNvPr id="102" name="10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184731" cy="264560"/>
    <xdr:sp macro="" textlink="">
      <xdr:nvSpPr>
        <xdr:cNvPr id="103" name="102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104" name="10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105" name="10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106" name="105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4560"/>
    <xdr:sp macro="" textlink="">
      <xdr:nvSpPr>
        <xdr:cNvPr id="107" name="106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108" name="10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84731" cy="264560"/>
    <xdr:sp macro="" textlink="">
      <xdr:nvSpPr>
        <xdr:cNvPr id="109" name="10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10" name="1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11" name="2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12" name="5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13" name="8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14" name="9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184731</xdr:colOff>
      <xdr:row>87</xdr:row>
      <xdr:rowOff>102635</xdr:rowOff>
    </xdr:to>
    <xdr:sp macro="" textlink="">
      <xdr:nvSpPr>
        <xdr:cNvPr id="115" name="11 CuadroTexto"/>
        <xdr:cNvSpPr txBox="1"/>
      </xdr:nvSpPr>
      <xdr:spPr>
        <a:xfrm>
          <a:off x="4000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16" name="12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17" name="13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18" name="14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19" name="15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20" name="16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21" name="17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184731</xdr:colOff>
      <xdr:row>82</xdr:row>
      <xdr:rowOff>102635</xdr:rowOff>
    </xdr:to>
    <xdr:sp macro="" textlink="">
      <xdr:nvSpPr>
        <xdr:cNvPr id="122" name="18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3" name="19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4" name="20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5" name="21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6" name="22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7" name="23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184731</xdr:colOff>
      <xdr:row>97</xdr:row>
      <xdr:rowOff>102635</xdr:rowOff>
    </xdr:to>
    <xdr:sp macro="" textlink="">
      <xdr:nvSpPr>
        <xdr:cNvPr id="128" name="24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184731</xdr:colOff>
      <xdr:row>90</xdr:row>
      <xdr:rowOff>102635</xdr:rowOff>
    </xdr:to>
    <xdr:sp macro="" textlink="">
      <xdr:nvSpPr>
        <xdr:cNvPr id="129" name="27 CuadroTexto"/>
        <xdr:cNvSpPr txBox="1"/>
      </xdr:nvSpPr>
      <xdr:spPr>
        <a:xfrm>
          <a:off x="400050" y="840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30" name="28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31" name="29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32" name="30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184731</xdr:colOff>
      <xdr:row>72</xdr:row>
      <xdr:rowOff>102635</xdr:rowOff>
    </xdr:to>
    <xdr:sp macro="" textlink="">
      <xdr:nvSpPr>
        <xdr:cNvPr id="133" name="31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34" name="32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184731</xdr:colOff>
      <xdr:row>74</xdr:row>
      <xdr:rowOff>102635</xdr:rowOff>
    </xdr:to>
    <xdr:sp macro="" textlink="">
      <xdr:nvSpPr>
        <xdr:cNvPr id="135" name="33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05275" y="45815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</xdr:row>
      <xdr:rowOff>0</xdr:rowOff>
    </xdr:from>
    <xdr:to>
      <xdr:col>1</xdr:col>
      <xdr:colOff>2895600</xdr:colOff>
      <xdr:row>7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2895600</xdr:colOff>
      <xdr:row>25</xdr:row>
      <xdr:rowOff>19050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4095750" y="4781550"/>
          <a:ext cx="14859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95750" y="47053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</xdr:row>
      <xdr:rowOff>0</xdr:rowOff>
    </xdr:from>
    <xdr:to>
      <xdr:col>1</xdr:col>
      <xdr:colOff>2895600</xdr:colOff>
      <xdr:row>7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5686425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19050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19050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26</xdr:row>
      <xdr:rowOff>0</xdr:rowOff>
    </xdr:from>
    <xdr:to>
      <xdr:col>1</xdr:col>
      <xdr:colOff>2895600</xdr:colOff>
      <xdr:row>27</xdr:row>
      <xdr:rowOff>0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4095750" y="55816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26</xdr:row>
      <xdr:rowOff>0</xdr:rowOff>
    </xdr:from>
    <xdr:to>
      <xdr:col>1</xdr:col>
      <xdr:colOff>2895600</xdr:colOff>
      <xdr:row>27</xdr:row>
      <xdr:rowOff>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105275" y="55816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152400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24300" y="5381625"/>
          <a:ext cx="1657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4095750" y="8658225"/>
          <a:ext cx="1485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105275" y="8658225"/>
          <a:ext cx="14763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924300" y="15982950"/>
          <a:ext cx="1657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5686425" y="2026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224118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5686425" y="1295400"/>
          <a:ext cx="76200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751355</xdr:colOff>
      <xdr:row>4</xdr:row>
      <xdr:rowOff>224118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1295400"/>
          <a:ext cx="751355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142875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142875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152400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590675" y="33718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152400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52425" y="337185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771650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751355</xdr:colOff>
      <xdr:row>23</xdr:row>
      <xdr:rowOff>152400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751355</xdr:colOff>
      <xdr:row>23</xdr:row>
      <xdr:rowOff>152400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764241</xdr:colOff>
      <xdr:row>23</xdr:row>
      <xdr:rowOff>161925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52425" y="4181475"/>
          <a:ext cx="764241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771650" y="63817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2124074</xdr:colOff>
      <xdr:row>14</xdr:row>
      <xdr:rowOff>152401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590675" y="35814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38099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59067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176212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771650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36</xdr:row>
      <xdr:rowOff>0</xdr:rowOff>
    </xdr:from>
    <xdr:to>
      <xdr:col>1</xdr:col>
      <xdr:colOff>2352675</xdr:colOff>
      <xdr:row>36</xdr:row>
      <xdr:rowOff>104775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219575" y="11791950"/>
          <a:ext cx="819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118</xdr:row>
      <xdr:rowOff>114300</xdr:rowOff>
    </xdr:from>
    <xdr:to>
      <xdr:col>1</xdr:col>
      <xdr:colOff>2162174</xdr:colOff>
      <xdr:row>119</xdr:row>
      <xdr:rowOff>114300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61950" y="231457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2152649</xdr:colOff>
      <xdr:row>76</xdr:row>
      <xdr:rowOff>38100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2152649</xdr:colOff>
      <xdr:row>79</xdr:row>
      <xdr:rowOff>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440245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92</xdr:row>
      <xdr:rowOff>38101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1680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33175575"/>
          <a:ext cx="2152649" cy="20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0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690467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110</xdr:row>
      <xdr:rowOff>38100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2152649</xdr:colOff>
      <xdr:row>94</xdr:row>
      <xdr:rowOff>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590675" y="605504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0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590675" y="64150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161926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590675" y="3581400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19051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762125" y="65817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28</xdr:row>
      <xdr:rowOff>190499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762125" y="6505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2124074</xdr:colOff>
      <xdr:row>14</xdr:row>
      <xdr:rowOff>161926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590675" y="358140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1638300</xdr:colOff>
      <xdr:row>13</xdr:row>
      <xdr:rowOff>19050</xdr:rowOff>
    </xdr:from>
    <xdr:to>
      <xdr:col>2</xdr:col>
      <xdr:colOff>152399</xdr:colOff>
      <xdr:row>14</xdr:row>
      <xdr:rowOff>171451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990725" y="262890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752475</xdr:colOff>
      <xdr:row>13</xdr:row>
      <xdr:rowOff>19050</xdr:rowOff>
    </xdr:from>
    <xdr:to>
      <xdr:col>1</xdr:col>
      <xdr:colOff>2876549</xdr:colOff>
      <xdr:row>14</xdr:row>
      <xdr:rowOff>180976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104900" y="26289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2152649</xdr:colOff>
      <xdr:row>10</xdr:row>
      <xdr:rowOff>152400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17</xdr:row>
      <xdr:rowOff>0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686425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142875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15</xdr:row>
      <xdr:rowOff>190500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15</xdr:row>
      <xdr:rowOff>190500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2152649</xdr:colOff>
      <xdr:row>10</xdr:row>
      <xdr:rowOff>152400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142875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2152649</xdr:colOff>
      <xdr:row>63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1762125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2152649</xdr:colOff>
      <xdr:row>63</xdr:row>
      <xdr:rowOff>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771650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s-GT"/>
            <a:t>T</a:t>
          </a:r>
        </a:p>
      </xdr:txBody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628649</xdr:colOff>
      <xdr:row>115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628649</xdr:colOff>
      <xdr:row>115</xdr:row>
      <xdr:rowOff>161925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628649</xdr:colOff>
      <xdr:row>115</xdr:row>
      <xdr:rowOff>161925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2124074</xdr:colOff>
      <xdr:row>76</xdr:row>
      <xdr:rowOff>38100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247900" y="366141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2375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38099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2152649</xdr:colOff>
      <xdr:row>76</xdr:row>
      <xdr:rowOff>38100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92</xdr:row>
      <xdr:rowOff>38101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110</xdr:row>
      <xdr:rowOff>38100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110</xdr:row>
      <xdr:rowOff>38100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2114550</xdr:colOff>
      <xdr:row>60</xdr:row>
      <xdr:rowOff>142875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352425" y="32289750"/>
          <a:ext cx="2114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8134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42</xdr:row>
      <xdr:rowOff>190500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42</xdr:row>
      <xdr:rowOff>190500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42</xdr:row>
      <xdr:rowOff>190500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69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3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9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3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99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754716</xdr:colOff>
      <xdr:row>75</xdr:row>
      <xdr:rowOff>0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352425" y="43824525"/>
          <a:ext cx="754716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52425" y="510540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142875</xdr:rowOff>
    </xdr:from>
    <xdr:to>
      <xdr:col>1</xdr:col>
      <xdr:colOff>751355</xdr:colOff>
      <xdr:row>89</xdr:row>
      <xdr:rowOff>142875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352425" y="50996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70</xdr:row>
      <xdr:rowOff>180974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52425" y="49891950"/>
          <a:ext cx="751355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93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7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9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1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7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11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5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1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3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751355</xdr:colOff>
      <xdr:row>111</xdr:row>
      <xdr:rowOff>0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352425" y="78581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758639</xdr:colOff>
      <xdr:row>115</xdr:row>
      <xdr:rowOff>0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352425" y="79438500"/>
          <a:ext cx="7586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745191</xdr:colOff>
      <xdr:row>108</xdr:row>
      <xdr:rowOff>133350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352425" y="77924025"/>
          <a:ext cx="745191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104775</xdr:rowOff>
    </xdr:from>
    <xdr:to>
      <xdr:col>2</xdr:col>
      <xdr:colOff>742950</xdr:colOff>
      <xdr:row>77</xdr:row>
      <xdr:rowOff>104775</xdr:rowOff>
    </xdr:to>
    <xdr:sp macro="" textlink="">
      <xdr:nvSpPr>
        <xdr:cNvPr id="666" name="Text Box 3"/>
        <xdr:cNvSpPr txBox="1">
          <a:spLocks noChangeArrowheads="1"/>
        </xdr:cNvSpPr>
      </xdr:nvSpPr>
      <xdr:spPr bwMode="auto">
        <a:xfrm>
          <a:off x="7124700" y="22336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751355</xdr:colOff>
      <xdr:row>112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6905625" y="24326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123825</xdr:rowOff>
    </xdr:from>
    <xdr:to>
      <xdr:col>2</xdr:col>
      <xdr:colOff>751355</xdr:colOff>
      <xdr:row>112</xdr:row>
      <xdr:rowOff>123825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7800975" y="24450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105</xdr:row>
      <xdr:rowOff>123825</xdr:rowOff>
    </xdr:from>
    <xdr:to>
      <xdr:col>2</xdr:col>
      <xdr:colOff>751355</xdr:colOff>
      <xdr:row>106</xdr:row>
      <xdr:rowOff>123825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7686675" y="23307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730064</xdr:colOff>
      <xdr:row>14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52425" y="3400425"/>
          <a:ext cx="7300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352425" y="3371850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6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47625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352425" y="33718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2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82364</xdr:colOff>
      <xdr:row>23</xdr:row>
      <xdr:rowOff>161925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8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649941</xdr:colOff>
      <xdr:row>29</xdr:row>
      <xdr:rowOff>171451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352425" y="6581775"/>
          <a:ext cx="649941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82364</xdr:colOff>
      <xdr:row>23</xdr:row>
      <xdr:rowOff>161925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644339</xdr:colOff>
      <xdr:row>29</xdr:row>
      <xdr:rowOff>19051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644339</xdr:colOff>
      <xdr:row>29</xdr:row>
      <xdr:rowOff>19051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745191</xdr:colOff>
      <xdr:row>90</xdr:row>
      <xdr:rowOff>133350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52425" y="58874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745191</xdr:colOff>
      <xdr:row>106</xdr:row>
      <xdr:rowOff>133350</xdr:rowOff>
    </xdr:to>
    <xdr:sp macro="" textlink="">
      <xdr:nvSpPr>
        <xdr:cNvPr id="706" name="Text Box 3"/>
        <xdr:cNvSpPr txBox="1">
          <a:spLocks noChangeArrowheads="1"/>
        </xdr:cNvSpPr>
      </xdr:nvSpPr>
      <xdr:spPr bwMode="auto">
        <a:xfrm>
          <a:off x="352425" y="6837045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0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745191</xdr:colOff>
      <xdr:row>78</xdr:row>
      <xdr:rowOff>133350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52425" y="4937760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745191</xdr:colOff>
      <xdr:row>45</xdr:row>
      <xdr:rowOff>133350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352425" y="397478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745191</xdr:colOff>
      <xdr:row>49</xdr:row>
      <xdr:rowOff>133350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52425" y="30299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323850</xdr:colOff>
      <xdr:row>22</xdr:row>
      <xdr:rowOff>152400</xdr:rowOff>
    </xdr:from>
    <xdr:to>
      <xdr:col>1</xdr:col>
      <xdr:colOff>704850</xdr:colOff>
      <xdr:row>24</xdr:row>
      <xdr:rowOff>114300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323850" y="5429250"/>
          <a:ext cx="733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24</xdr:row>
      <xdr:rowOff>0</xdr:rowOff>
    </xdr:from>
    <xdr:to>
      <xdr:col>1</xdr:col>
      <xdr:colOff>714375</xdr:colOff>
      <xdr:row>25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333375" y="44100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37</xdr:row>
      <xdr:rowOff>0</xdr:rowOff>
    </xdr:from>
    <xdr:to>
      <xdr:col>1</xdr:col>
      <xdr:colOff>714375</xdr:colOff>
      <xdr:row>38</xdr:row>
      <xdr:rowOff>161925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37</xdr:row>
      <xdr:rowOff>0</xdr:rowOff>
    </xdr:from>
    <xdr:to>
      <xdr:col>1</xdr:col>
      <xdr:colOff>714375</xdr:colOff>
      <xdr:row>38</xdr:row>
      <xdr:rowOff>161925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0</xdr:rowOff>
    </xdr:from>
    <xdr:to>
      <xdr:col>1</xdr:col>
      <xdr:colOff>714375</xdr:colOff>
      <xdr:row>27</xdr:row>
      <xdr:rowOff>161926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0</xdr:rowOff>
    </xdr:from>
    <xdr:to>
      <xdr:col>1</xdr:col>
      <xdr:colOff>714375</xdr:colOff>
      <xdr:row>27</xdr:row>
      <xdr:rowOff>161926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31</xdr:row>
      <xdr:rowOff>28575</xdr:rowOff>
    </xdr:from>
    <xdr:to>
      <xdr:col>1</xdr:col>
      <xdr:colOff>714375</xdr:colOff>
      <xdr:row>33</xdr:row>
      <xdr:rowOff>0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31</xdr:row>
      <xdr:rowOff>28575</xdr:rowOff>
    </xdr:from>
    <xdr:to>
      <xdr:col>1</xdr:col>
      <xdr:colOff>714375</xdr:colOff>
      <xdr:row>33</xdr:row>
      <xdr:rowOff>0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0</xdr:rowOff>
    </xdr:from>
    <xdr:to>
      <xdr:col>1</xdr:col>
      <xdr:colOff>714375</xdr:colOff>
      <xdr:row>30</xdr:row>
      <xdr:rowOff>171451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333375" y="658177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26</xdr:row>
      <xdr:rowOff>0</xdr:rowOff>
    </xdr:from>
    <xdr:to>
      <xdr:col>1</xdr:col>
      <xdr:colOff>666750</xdr:colOff>
      <xdr:row>27</xdr:row>
      <xdr:rowOff>152401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285750" y="53340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28575</xdr:rowOff>
    </xdr:from>
    <xdr:to>
      <xdr:col>1</xdr:col>
      <xdr:colOff>714375</xdr:colOff>
      <xdr:row>28</xdr:row>
      <xdr:rowOff>1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333375" y="54102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0</xdr:rowOff>
    </xdr:from>
    <xdr:to>
      <xdr:col>1</xdr:col>
      <xdr:colOff>714375</xdr:colOff>
      <xdr:row>30</xdr:row>
      <xdr:rowOff>161925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333375" y="73818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876299</xdr:colOff>
      <xdr:row>109</xdr:row>
      <xdr:rowOff>38100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5686425" y="77504925"/>
          <a:ext cx="87629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6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8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9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80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7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899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108</xdr:row>
      <xdr:rowOff>0</xdr:rowOff>
    </xdr:from>
    <xdr:to>
      <xdr:col>1</xdr:col>
      <xdr:colOff>2895600</xdr:colOff>
      <xdr:row>109</xdr:row>
      <xdr:rowOff>152400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1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3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83</xdr:row>
      <xdr:rowOff>0</xdr:rowOff>
    </xdr:from>
    <xdr:to>
      <xdr:col>1</xdr:col>
      <xdr:colOff>2895600</xdr:colOff>
      <xdr:row>84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2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108</xdr:row>
      <xdr:rowOff>0</xdr:rowOff>
    </xdr:from>
    <xdr:to>
      <xdr:col>1</xdr:col>
      <xdr:colOff>2895600</xdr:colOff>
      <xdr:row>109</xdr:row>
      <xdr:rowOff>152400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99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4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6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1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3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7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3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9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1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5" name="Text Box 3"/>
        <xdr:cNvSpPr txBox="1">
          <a:spLocks noChangeArrowheads="1"/>
        </xdr:cNvSpPr>
      </xdr:nvSpPr>
      <xdr:spPr bwMode="auto">
        <a:xfrm>
          <a:off x="3962400" y="70294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108</xdr:row>
      <xdr:rowOff>0</xdr:rowOff>
    </xdr:from>
    <xdr:to>
      <xdr:col>1</xdr:col>
      <xdr:colOff>2895600</xdr:colOff>
      <xdr:row>109</xdr:row>
      <xdr:rowOff>152400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83</xdr:row>
      <xdr:rowOff>0</xdr:rowOff>
    </xdr:from>
    <xdr:to>
      <xdr:col>1</xdr:col>
      <xdr:colOff>2895600</xdr:colOff>
      <xdr:row>84</xdr:row>
      <xdr:rowOff>152400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762125" y="25974675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13</xdr:row>
      <xdr:rowOff>0</xdr:rowOff>
    </xdr:from>
    <xdr:to>
      <xdr:col>1</xdr:col>
      <xdr:colOff>76200</xdr:colOff>
      <xdr:row>14</xdr:row>
      <xdr:rowOff>0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13</xdr:row>
      <xdr:rowOff>0</xdr:rowOff>
    </xdr:from>
    <xdr:to>
      <xdr:col>1</xdr:col>
      <xdr:colOff>76200</xdr:colOff>
      <xdr:row>14</xdr:row>
      <xdr:rowOff>0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29</xdr:row>
      <xdr:rowOff>190500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29</xdr:row>
      <xdr:rowOff>190500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29</xdr:row>
      <xdr:rowOff>190500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41</xdr:row>
      <xdr:rowOff>0</xdr:rowOff>
    </xdr:from>
    <xdr:to>
      <xdr:col>1</xdr:col>
      <xdr:colOff>66675</xdr:colOff>
      <xdr:row>42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41</xdr:row>
      <xdr:rowOff>0</xdr:rowOff>
    </xdr:from>
    <xdr:to>
      <xdr:col>1</xdr:col>
      <xdr:colOff>76200</xdr:colOff>
      <xdr:row>42</xdr:row>
      <xdr:rowOff>0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695325</xdr:colOff>
      <xdr:row>15</xdr:row>
      <xdr:rowOff>190500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7324725" y="27432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695325</xdr:colOff>
      <xdr:row>41</xdr:row>
      <xdr:rowOff>0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695325</xdr:colOff>
      <xdr:row>41</xdr:row>
      <xdr:rowOff>0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695325</xdr:colOff>
      <xdr:row>45</xdr:row>
      <xdr:rowOff>0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57150</xdr:colOff>
      <xdr:row>63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62</xdr:row>
      <xdr:rowOff>0</xdr:rowOff>
    </xdr:from>
    <xdr:to>
      <xdr:col>1</xdr:col>
      <xdr:colOff>76200</xdr:colOff>
      <xdr:row>63</xdr:row>
      <xdr:rowOff>0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57150</xdr:colOff>
      <xdr:row>63</xdr:row>
      <xdr:rowOff>9525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43</xdr:row>
      <xdr:rowOff>0</xdr:rowOff>
    </xdr:from>
    <xdr:to>
      <xdr:col>1</xdr:col>
      <xdr:colOff>1590675</xdr:colOff>
      <xdr:row>45</xdr:row>
      <xdr:rowOff>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4381500" y="7143750"/>
          <a:ext cx="1533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20</xdr:row>
      <xdr:rowOff>0</xdr:rowOff>
    </xdr:from>
    <xdr:to>
      <xdr:col>1</xdr:col>
      <xdr:colOff>1590675</xdr:colOff>
      <xdr:row>20</xdr:row>
      <xdr:rowOff>104775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5857875" y="3143250"/>
          <a:ext cx="57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276225</xdr:colOff>
      <xdr:row>120</xdr:row>
      <xdr:rowOff>114300</xdr:rowOff>
    </xdr:from>
    <xdr:to>
      <xdr:col>0</xdr:col>
      <xdr:colOff>333375</xdr:colOff>
      <xdr:row>121</xdr:row>
      <xdr:rowOff>114300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276225" y="23526750"/>
          <a:ext cx="57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7324725" y="25431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695325</xdr:colOff>
      <xdr:row>27</xdr:row>
      <xdr:rowOff>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7324725" y="45434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46</xdr:row>
      <xdr:rowOff>0</xdr:rowOff>
    </xdr:from>
    <xdr:to>
      <xdr:col>1</xdr:col>
      <xdr:colOff>57150</xdr:colOff>
      <xdr:row>47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46</xdr:row>
      <xdr:rowOff>0</xdr:rowOff>
    </xdr:from>
    <xdr:to>
      <xdr:col>1</xdr:col>
      <xdr:colOff>76200</xdr:colOff>
      <xdr:row>47</xdr:row>
      <xdr:rowOff>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695325</xdr:colOff>
      <xdr:row>85</xdr:row>
      <xdr:rowOff>0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7324725" y="22745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695325</xdr:colOff>
      <xdr:row>45</xdr:row>
      <xdr:rowOff>0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113</xdr:row>
      <xdr:rowOff>0</xdr:rowOff>
    </xdr:from>
    <xdr:to>
      <xdr:col>1</xdr:col>
      <xdr:colOff>76200</xdr:colOff>
      <xdr:row>114</xdr:row>
      <xdr:rowOff>0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113</xdr:row>
      <xdr:rowOff>0</xdr:rowOff>
    </xdr:from>
    <xdr:to>
      <xdr:col>1</xdr:col>
      <xdr:colOff>76200</xdr:colOff>
      <xdr:row>114</xdr:row>
      <xdr:rowOff>0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113</xdr:row>
      <xdr:rowOff>0</xdr:rowOff>
    </xdr:from>
    <xdr:to>
      <xdr:col>1</xdr:col>
      <xdr:colOff>76200</xdr:colOff>
      <xdr:row>114</xdr:row>
      <xdr:rowOff>0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3181350</xdr:colOff>
      <xdr:row>13</xdr:row>
      <xdr:rowOff>0</xdr:rowOff>
    </xdr:from>
    <xdr:to>
      <xdr:col>2</xdr:col>
      <xdr:colOff>266700</xdr:colOff>
      <xdr:row>14</xdr:row>
      <xdr:rowOff>0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3533775" y="3600450"/>
          <a:ext cx="6953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29</xdr:row>
      <xdr:rowOff>190500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29</xdr:row>
      <xdr:rowOff>190500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29</xdr:row>
      <xdr:rowOff>190500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29</xdr:row>
      <xdr:rowOff>190500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695325</xdr:colOff>
      <xdr:row>31</xdr:row>
      <xdr:rowOff>19050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7324725" y="4943475"/>
          <a:ext cx="6953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19050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695325</xdr:colOff>
      <xdr:row>31</xdr:row>
      <xdr:rowOff>0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7324725" y="49434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0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57150</xdr:colOff>
      <xdr:row>71</xdr:row>
      <xdr:rowOff>0</xdr:rowOff>
    </xdr:to>
    <xdr:sp macro="" textlink="">
      <xdr:nvSpPr>
        <xdr:cNvPr id="1470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70</xdr:row>
      <xdr:rowOff>0</xdr:rowOff>
    </xdr:from>
    <xdr:to>
      <xdr:col>1</xdr:col>
      <xdr:colOff>76200</xdr:colOff>
      <xdr:row>71</xdr:row>
      <xdr:rowOff>0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4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5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6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7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8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9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2152649</xdr:colOff>
      <xdr:row>78</xdr:row>
      <xdr:rowOff>0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352425" y="15563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1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2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3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4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5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6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745191</xdr:colOff>
      <xdr:row>77</xdr:row>
      <xdr:rowOff>133350</xdr:rowOff>
    </xdr:to>
    <xdr:sp macro="" textlink="">
      <xdr:nvSpPr>
        <xdr:cNvPr id="1487" name="Text Box 3"/>
        <xdr:cNvSpPr txBox="1">
          <a:spLocks noChangeArrowheads="1"/>
        </xdr:cNvSpPr>
      </xdr:nvSpPr>
      <xdr:spPr bwMode="auto">
        <a:xfrm>
          <a:off x="352425" y="15563850"/>
          <a:ext cx="74519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88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49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2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3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4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6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7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8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1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1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4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6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3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7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152400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152400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41</xdr:row>
      <xdr:rowOff>28575</xdr:rowOff>
    </xdr:from>
    <xdr:to>
      <xdr:col>1</xdr:col>
      <xdr:colOff>2133599</xdr:colOff>
      <xdr:row>42</xdr:row>
      <xdr:rowOff>180975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4429125" y="93059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4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6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44</xdr:row>
      <xdr:rowOff>0</xdr:rowOff>
    </xdr:from>
    <xdr:to>
      <xdr:col>3</xdr:col>
      <xdr:colOff>57150</xdr:colOff>
      <xdr:row>46</xdr:row>
      <xdr:rowOff>0</xdr:rowOff>
    </xdr:to>
    <xdr:sp macro="" textlink="">
      <xdr:nvSpPr>
        <xdr:cNvPr id="1537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44</xdr:row>
      <xdr:rowOff>0</xdr:rowOff>
    </xdr:from>
    <xdr:to>
      <xdr:col>3</xdr:col>
      <xdr:colOff>76200</xdr:colOff>
      <xdr:row>46</xdr:row>
      <xdr:rowOff>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44</xdr:row>
      <xdr:rowOff>0</xdr:rowOff>
    </xdr:from>
    <xdr:to>
      <xdr:col>3</xdr:col>
      <xdr:colOff>57150</xdr:colOff>
      <xdr:row>46</xdr:row>
      <xdr:rowOff>0</xdr:rowOff>
    </xdr:to>
    <xdr:sp macro="" textlink="">
      <xdr:nvSpPr>
        <xdr:cNvPr id="1552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44</xdr:row>
      <xdr:rowOff>0</xdr:rowOff>
    </xdr:from>
    <xdr:to>
      <xdr:col>3</xdr:col>
      <xdr:colOff>76200</xdr:colOff>
      <xdr:row>46</xdr:row>
      <xdr:rowOff>0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4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5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6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557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559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302078</xdr:colOff>
      <xdr:row>70</xdr:row>
      <xdr:rowOff>0</xdr:rowOff>
    </xdr:from>
    <xdr:to>
      <xdr:col>2</xdr:col>
      <xdr:colOff>763361</xdr:colOff>
      <xdr:row>75</xdr:row>
      <xdr:rowOff>59093</xdr:rowOff>
    </xdr:to>
    <xdr:pic>
      <xdr:nvPicPr>
        <xdr:cNvPr id="1561" name="1560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837478" y="14601825"/>
          <a:ext cx="908958" cy="1030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56</xdr:row>
      <xdr:rowOff>0</xdr:rowOff>
    </xdr:from>
    <xdr:to>
      <xdr:col>1</xdr:col>
      <xdr:colOff>847725</xdr:colOff>
      <xdr:row>57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2425" y="1466850"/>
          <a:ext cx="800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51</xdr:row>
      <xdr:rowOff>0</xdr:rowOff>
    </xdr:from>
    <xdr:to>
      <xdr:col>1</xdr:col>
      <xdr:colOff>2171699</xdr:colOff>
      <xdr:row>52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62125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51</xdr:row>
      <xdr:rowOff>0</xdr:rowOff>
    </xdr:from>
    <xdr:to>
      <xdr:col>1</xdr:col>
      <xdr:colOff>2181224</xdr:colOff>
      <xdr:row>52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51</xdr:row>
      <xdr:rowOff>0</xdr:rowOff>
    </xdr:from>
    <xdr:to>
      <xdr:col>1</xdr:col>
      <xdr:colOff>2181224</xdr:colOff>
      <xdr:row>52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142875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142875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590675" y="2419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2425" y="2419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590675" y="3181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771650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152400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152400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764241</xdr:colOff>
      <xdr:row>72</xdr:row>
      <xdr:rowOff>161925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2425" y="3181350"/>
          <a:ext cx="76424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771650" y="527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152401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590675" y="2609850"/>
          <a:ext cx="2152649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19051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1762125" y="546735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71</xdr:row>
      <xdr:rowOff>190499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762125" y="5400675"/>
          <a:ext cx="2152649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152401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152400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751355</xdr:colOff>
      <xdr:row>13</xdr:row>
      <xdr:rowOff>0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751355</xdr:colOff>
      <xdr:row>13</xdr:row>
      <xdr:rowOff>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152400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1123950</xdr:colOff>
      <xdr:row>71</xdr:row>
      <xdr:rowOff>0</xdr:rowOff>
    </xdr:from>
    <xdr:to>
      <xdr:col>1</xdr:col>
      <xdr:colOff>1885949</xdr:colOff>
      <xdr:row>72</xdr:row>
      <xdr:rowOff>180976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4763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28575</xdr:rowOff>
    </xdr:from>
    <xdr:to>
      <xdr:col>1</xdr:col>
      <xdr:colOff>730064</xdr:colOff>
      <xdr:row>70</xdr:row>
      <xdr:rowOff>171450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52425" y="2447925"/>
          <a:ext cx="73006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644339</xdr:colOff>
      <xdr:row>70</xdr:row>
      <xdr:rowOff>142875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52425" y="2419350"/>
          <a:ext cx="644339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47625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52425" y="2419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33375" y="20669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82364</xdr:colOff>
      <xdr:row>72</xdr:row>
      <xdr:rowOff>161925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649941</xdr:colOff>
      <xdr:row>72</xdr:row>
      <xdr:rowOff>171451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52425" y="5467350"/>
          <a:ext cx="649941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82364</xdr:colOff>
      <xdr:row>72</xdr:row>
      <xdr:rowOff>161925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19051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19051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266700</xdr:colOff>
      <xdr:row>71</xdr:row>
      <xdr:rowOff>0</xdr:rowOff>
    </xdr:from>
    <xdr:to>
      <xdr:col>1</xdr:col>
      <xdr:colOff>914400</xdr:colOff>
      <xdr:row>72</xdr:row>
      <xdr:rowOff>152400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66700" y="16240125"/>
          <a:ext cx="1181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381000</xdr:colOff>
      <xdr:row>71</xdr:row>
      <xdr:rowOff>0</xdr:rowOff>
    </xdr:from>
    <xdr:to>
      <xdr:col>1</xdr:col>
      <xdr:colOff>1028700</xdr:colOff>
      <xdr:row>72</xdr:row>
      <xdr:rowOff>161925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81000" y="16173450"/>
          <a:ext cx="1181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71</xdr:row>
      <xdr:rowOff>0</xdr:rowOff>
    </xdr:from>
    <xdr:to>
      <xdr:col>1</xdr:col>
      <xdr:colOff>1905000</xdr:colOff>
      <xdr:row>72</xdr:row>
      <xdr:rowOff>180976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257300" y="15535275"/>
          <a:ext cx="1181100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71</xdr:row>
      <xdr:rowOff>0</xdr:rowOff>
    </xdr:from>
    <xdr:to>
      <xdr:col>1</xdr:col>
      <xdr:colOff>933450</xdr:colOff>
      <xdr:row>72</xdr:row>
      <xdr:rowOff>152401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85750" y="4286250"/>
          <a:ext cx="733425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33375" y="4352925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71</xdr:row>
      <xdr:rowOff>0</xdr:rowOff>
    </xdr:from>
    <xdr:to>
      <xdr:col>1</xdr:col>
      <xdr:colOff>933450</xdr:colOff>
      <xdr:row>72</xdr:row>
      <xdr:rowOff>152399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85750" y="5238750"/>
          <a:ext cx="73342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171450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33375" y="530542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2171699</xdr:colOff>
      <xdr:row>37</xdr:row>
      <xdr:rowOff>0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1762125" y="9220200"/>
          <a:ext cx="2162174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2181224</xdr:colOff>
      <xdr:row>37</xdr:row>
      <xdr:rowOff>0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771650" y="92202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590675" y="90297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1228725</xdr:colOff>
      <xdr:row>71</xdr:row>
      <xdr:rowOff>0</xdr:rowOff>
    </xdr:from>
    <xdr:to>
      <xdr:col>1</xdr:col>
      <xdr:colOff>1990724</xdr:colOff>
      <xdr:row>72</xdr:row>
      <xdr:rowOff>142875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581150" y="9029700"/>
          <a:ext cx="212407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751355</xdr:colOff>
      <xdr:row>9</xdr:row>
      <xdr:rowOff>0</xdr:rowOff>
    </xdr:to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52425" y="18307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8</xdr:row>
      <xdr:rowOff>66675</xdr:rowOff>
    </xdr:from>
    <xdr:to>
      <xdr:col>1</xdr:col>
      <xdr:colOff>713255</xdr:colOff>
      <xdr:row>9</xdr:row>
      <xdr:rowOff>66675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114300</xdr:rowOff>
    </xdr:from>
    <xdr:to>
      <xdr:col>2</xdr:col>
      <xdr:colOff>751355</xdr:colOff>
      <xdr:row>8</xdr:row>
      <xdr:rowOff>114300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5924550" y="150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25</xdr:row>
      <xdr:rowOff>0</xdr:rowOff>
    </xdr:from>
    <xdr:to>
      <xdr:col>1</xdr:col>
      <xdr:colOff>2171699</xdr:colOff>
      <xdr:row>26</xdr:row>
      <xdr:rowOff>0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1762125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25</xdr:row>
      <xdr:rowOff>0</xdr:rowOff>
    </xdr:from>
    <xdr:to>
      <xdr:col>1</xdr:col>
      <xdr:colOff>2181224</xdr:colOff>
      <xdr:row>26</xdr:row>
      <xdr:rowOff>0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771650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52425" y="27393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71</xdr:row>
      <xdr:rowOff>0</xdr:rowOff>
    </xdr:from>
    <xdr:to>
      <xdr:col>1</xdr:col>
      <xdr:colOff>1019174</xdr:colOff>
      <xdr:row>72</xdr:row>
      <xdr:rowOff>152400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819150" y="2727007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762000</xdr:colOff>
      <xdr:row>72</xdr:row>
      <xdr:rowOff>142875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52425" y="27317700"/>
          <a:ext cx="21145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4381500" y="3259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217955</xdr:colOff>
      <xdr:row>72</xdr:row>
      <xdr:rowOff>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2619375" y="32727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2333625</xdr:colOff>
      <xdr:row>38</xdr:row>
      <xdr:rowOff>0</xdr:rowOff>
    </xdr:from>
    <xdr:to>
      <xdr:col>1</xdr:col>
      <xdr:colOff>2743200</xdr:colOff>
      <xdr:row>38</xdr:row>
      <xdr:rowOff>142875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2867025" y="8000999"/>
          <a:ext cx="4095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76200</xdr:rowOff>
    </xdr:from>
    <xdr:to>
      <xdr:col>2</xdr:col>
      <xdr:colOff>751355</xdr:colOff>
      <xdr:row>10</xdr:row>
      <xdr:rowOff>76200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6067425" y="184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114300</xdr:rowOff>
    </xdr:from>
    <xdr:to>
      <xdr:col>2</xdr:col>
      <xdr:colOff>751355</xdr:colOff>
      <xdr:row>9</xdr:row>
      <xdr:rowOff>114300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5981700" y="169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104775</xdr:rowOff>
    </xdr:from>
    <xdr:to>
      <xdr:col>2</xdr:col>
      <xdr:colOff>163045</xdr:colOff>
      <xdr:row>10</xdr:row>
      <xdr:rowOff>28575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 flipH="1">
          <a:off x="6009155" y="1876425"/>
          <a:ext cx="16304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4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0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754716</xdr:colOff>
      <xdr:row>35</xdr:row>
      <xdr:rowOff>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52425" y="37623750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18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533400" y="32089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76200</xdr:rowOff>
    </xdr:from>
    <xdr:to>
      <xdr:col>2</xdr:col>
      <xdr:colOff>513230</xdr:colOff>
      <xdr:row>8</xdr:row>
      <xdr:rowOff>9525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4991100" y="1466850"/>
          <a:ext cx="51323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GT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0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352425" y="43662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52425" y="436149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71</xdr:row>
      <xdr:rowOff>180974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352425" y="42557700"/>
          <a:ext cx="751355" cy="180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519874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4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8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523875</xdr:colOff>
      <xdr:row>71</xdr:row>
      <xdr:rowOff>0</xdr:rowOff>
    </xdr:from>
    <xdr:to>
      <xdr:col>1</xdr:col>
      <xdr:colOff>741830</xdr:colOff>
      <xdr:row>72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523875" y="30337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533400" y="3396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754716</xdr:colOff>
      <xdr:row>72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76761975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56</xdr:row>
      <xdr:rowOff>0</xdr:rowOff>
    </xdr:from>
    <xdr:to>
      <xdr:col>1</xdr:col>
      <xdr:colOff>590550</xdr:colOff>
      <xdr:row>57</xdr:row>
      <xdr:rowOff>152400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56</xdr:row>
      <xdr:rowOff>0</xdr:rowOff>
    </xdr:from>
    <xdr:to>
      <xdr:col>1</xdr:col>
      <xdr:colOff>590550</xdr:colOff>
      <xdr:row>57</xdr:row>
      <xdr:rowOff>152400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2590800</xdr:colOff>
      <xdr:row>58</xdr:row>
      <xdr:rowOff>123825</xdr:rowOff>
    </xdr:from>
    <xdr:to>
      <xdr:col>2</xdr:col>
      <xdr:colOff>466725</xdr:colOff>
      <xdr:row>58</xdr:row>
      <xdr:rowOff>171450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3124200" y="12563475"/>
          <a:ext cx="866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152400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152400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161925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590675" y="27432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771525</xdr:colOff>
      <xdr:row>68</xdr:row>
      <xdr:rowOff>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771525</xdr:colOff>
      <xdr:row>68</xdr:row>
      <xdr:rowOff>0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61</xdr:row>
      <xdr:rowOff>0</xdr:rowOff>
    </xdr:from>
    <xdr:to>
      <xdr:col>1</xdr:col>
      <xdr:colOff>914400</xdr:colOff>
      <xdr:row>62</xdr:row>
      <xdr:rowOff>161925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905000" y="4143375"/>
          <a:ext cx="876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71</xdr:row>
      <xdr:rowOff>0</xdr:rowOff>
    </xdr:from>
    <xdr:to>
      <xdr:col>1</xdr:col>
      <xdr:colOff>57150</xdr:colOff>
      <xdr:row>72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914400" y="5343525"/>
          <a:ext cx="1009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57</xdr:row>
      <xdr:rowOff>0</xdr:rowOff>
    </xdr:from>
    <xdr:to>
      <xdr:col>1</xdr:col>
      <xdr:colOff>762000</xdr:colOff>
      <xdr:row>58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1762125" y="2143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71</xdr:row>
      <xdr:rowOff>0</xdr:rowOff>
    </xdr:from>
    <xdr:to>
      <xdr:col>1</xdr:col>
      <xdr:colOff>114300</xdr:colOff>
      <xdr:row>72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1028700" y="4943475"/>
          <a:ext cx="9525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657225</xdr:colOff>
      <xdr:row>57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1762125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666750</xdr:colOff>
      <xdr:row>57</xdr:row>
      <xdr:rowOff>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771650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666750</xdr:colOff>
      <xdr:row>62</xdr:row>
      <xdr:rowOff>0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666750</xdr:colOff>
      <xdr:row>62</xdr:row>
      <xdr:rowOff>0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342900</xdr:colOff>
      <xdr:row>71</xdr:row>
      <xdr:rowOff>0</xdr:rowOff>
    </xdr:from>
    <xdr:to>
      <xdr:col>1</xdr:col>
      <xdr:colOff>762000</xdr:colOff>
      <xdr:row>71</xdr:row>
      <xdr:rowOff>47625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209800" y="2743200"/>
          <a:ext cx="4191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1866900" y="276225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133350</xdr:rowOff>
    </xdr:from>
    <xdr:to>
      <xdr:col>1</xdr:col>
      <xdr:colOff>762000</xdr:colOff>
      <xdr:row>65</xdr:row>
      <xdr:rowOff>133350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1866900" y="48768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1590675" y="534352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485775</xdr:colOff>
      <xdr:row>56</xdr:row>
      <xdr:rowOff>161925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1590675" y="17430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71</xdr:row>
      <xdr:rowOff>0</xdr:rowOff>
    </xdr:from>
    <xdr:to>
      <xdr:col>1</xdr:col>
      <xdr:colOff>1162050</xdr:colOff>
      <xdr:row>72</xdr:row>
      <xdr:rowOff>38100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2171700" y="1194435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62</xdr:row>
      <xdr:rowOff>133350</xdr:rowOff>
    </xdr:from>
    <xdr:to>
      <xdr:col>1</xdr:col>
      <xdr:colOff>1028700</xdr:colOff>
      <xdr:row>64</xdr:row>
      <xdr:rowOff>95250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047875" y="4476750"/>
          <a:ext cx="847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50</xdr:row>
      <xdr:rowOff>0</xdr:rowOff>
    </xdr:from>
    <xdr:to>
      <xdr:col>1</xdr:col>
      <xdr:colOff>876300</xdr:colOff>
      <xdr:row>51</xdr:row>
      <xdr:rowOff>152400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87642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171450</xdr:rowOff>
    </xdr:from>
    <xdr:to>
      <xdr:col>1</xdr:col>
      <xdr:colOff>9525</xdr:colOff>
      <xdr:row>56</xdr:row>
      <xdr:rowOff>161925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1085850" y="1914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1085850" y="194310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171450</xdr:rowOff>
    </xdr:from>
    <xdr:to>
      <xdr:col>1</xdr:col>
      <xdr:colOff>9525</xdr:colOff>
      <xdr:row>57</xdr:row>
      <xdr:rowOff>161925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1085850" y="2114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57</xdr:row>
      <xdr:rowOff>171450</xdr:rowOff>
    </xdr:from>
    <xdr:to>
      <xdr:col>1</xdr:col>
      <xdr:colOff>9525</xdr:colOff>
      <xdr:row>58</xdr:row>
      <xdr:rowOff>161925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1085850" y="23145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2733675</xdr:colOff>
      <xdr:row>53</xdr:row>
      <xdr:rowOff>38100</xdr:rowOff>
    </xdr:from>
    <xdr:to>
      <xdr:col>1</xdr:col>
      <xdr:colOff>2743200</xdr:colOff>
      <xdr:row>54</xdr:row>
      <xdr:rowOff>38100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267075" y="117157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60</xdr:row>
      <xdr:rowOff>161925</xdr:rowOff>
    </xdr:from>
    <xdr:to>
      <xdr:col>2</xdr:col>
      <xdr:colOff>9525</xdr:colOff>
      <xdr:row>61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6248400" y="116490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61</xdr:row>
      <xdr:rowOff>0</xdr:rowOff>
    </xdr:from>
    <xdr:to>
      <xdr:col>1</xdr:col>
      <xdr:colOff>9525</xdr:colOff>
      <xdr:row>62</xdr:row>
      <xdr:rowOff>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1085850" y="2943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1085850" y="55149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1085850" y="5543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72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1762125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72</xdr:row>
      <xdr:rowOff>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771650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67</xdr:row>
      <xdr:rowOff>0</xdr:rowOff>
    </xdr:from>
    <xdr:to>
      <xdr:col>1</xdr:col>
      <xdr:colOff>885825</xdr:colOff>
      <xdr:row>68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1895475" y="57435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1085850" y="153447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723900</xdr:colOff>
      <xdr:row>71</xdr:row>
      <xdr:rowOff>0</xdr:rowOff>
    </xdr:from>
    <xdr:to>
      <xdr:col>1</xdr:col>
      <xdr:colOff>114300</xdr:colOff>
      <xdr:row>71</xdr:row>
      <xdr:rowOff>180975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1076325" y="15382875"/>
          <a:ext cx="904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8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63</xdr:row>
      <xdr:rowOff>0</xdr:rowOff>
    </xdr:from>
    <xdr:to>
      <xdr:col>1</xdr:col>
      <xdr:colOff>885825</xdr:colOff>
      <xdr:row>64</xdr:row>
      <xdr:rowOff>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1895475" y="454342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161925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152400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161925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152400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55</xdr:row>
      <xdr:rowOff>0</xdr:rowOff>
    </xdr:from>
    <xdr:to>
      <xdr:col>1</xdr:col>
      <xdr:colOff>885825</xdr:colOff>
      <xdr:row>56</xdr:row>
      <xdr:rowOff>0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5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55</xdr:row>
      <xdr:rowOff>0</xdr:rowOff>
    </xdr:from>
    <xdr:to>
      <xdr:col>1</xdr:col>
      <xdr:colOff>885825</xdr:colOff>
      <xdr:row>56</xdr:row>
      <xdr:rowOff>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89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51</xdr:row>
      <xdr:rowOff>0</xdr:rowOff>
    </xdr:from>
    <xdr:to>
      <xdr:col>1</xdr:col>
      <xdr:colOff>885825</xdr:colOff>
      <xdr:row>52</xdr:row>
      <xdr:rowOff>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1895475" y="19431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7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814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762000</xdr:colOff>
      <xdr:row>51</xdr:row>
      <xdr:rowOff>0</xdr:rowOff>
    </xdr:to>
    <xdr:sp macro="" textlink="">
      <xdr:nvSpPr>
        <xdr:cNvPr id="825" name="Text Box 3"/>
        <xdr:cNvSpPr txBox="1">
          <a:spLocks noChangeArrowheads="1"/>
        </xdr:cNvSpPr>
      </xdr:nvSpPr>
      <xdr:spPr bwMode="auto">
        <a:xfrm>
          <a:off x="533400" y="11487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6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61</xdr:row>
      <xdr:rowOff>0</xdr:rowOff>
    </xdr:from>
    <xdr:to>
      <xdr:col>1</xdr:col>
      <xdr:colOff>885825</xdr:colOff>
      <xdr:row>62</xdr:row>
      <xdr:rowOff>0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1895475" y="41433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3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5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66</xdr:row>
      <xdr:rowOff>0</xdr:rowOff>
    </xdr:from>
    <xdr:to>
      <xdr:col>1</xdr:col>
      <xdr:colOff>885825</xdr:colOff>
      <xdr:row>67</xdr:row>
      <xdr:rowOff>0</xdr:rowOff>
    </xdr:to>
    <xdr:sp macro="" textlink="">
      <xdr:nvSpPr>
        <xdr:cNvPr id="852" name="Text Box 3"/>
        <xdr:cNvSpPr txBox="1">
          <a:spLocks noChangeArrowheads="1"/>
        </xdr:cNvSpPr>
      </xdr:nvSpPr>
      <xdr:spPr bwMode="auto">
        <a:xfrm>
          <a:off x="1895475" y="51435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2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38100</xdr:rowOff>
    </xdr:to>
    <xdr:sp macro="" textlink="">
      <xdr:nvSpPr>
        <xdr:cNvPr id="870" name="Text Box 3"/>
        <xdr:cNvSpPr txBox="1">
          <a:spLocks noChangeArrowheads="1"/>
        </xdr:cNvSpPr>
      </xdr:nvSpPr>
      <xdr:spPr bwMode="auto">
        <a:xfrm>
          <a:off x="1895475" y="1520190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878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1762125" y="151447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3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38100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1895475" y="15801975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1590675" y="153447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152400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152400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1866900" y="1536382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1590675" y="15544800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3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6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228600</xdr:colOff>
      <xdr:row>72</xdr:row>
      <xdr:rowOff>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0" y="23679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4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7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8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9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0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1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7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0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2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99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105150" y="674370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1866900" y="71437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20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2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9525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3105150" y="9144000"/>
          <a:ext cx="9334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9525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9525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7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3105150" y="191452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1895475</xdr:colOff>
      <xdr:row>71</xdr:row>
      <xdr:rowOff>0</xdr:rowOff>
    </xdr:from>
    <xdr:to>
      <xdr:col>2</xdr:col>
      <xdr:colOff>742950</xdr:colOff>
      <xdr:row>72</xdr:row>
      <xdr:rowOff>161925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3762375" y="11744325"/>
          <a:ext cx="15621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69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3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64</xdr:row>
      <xdr:rowOff>66675</xdr:rowOff>
    </xdr:from>
    <xdr:to>
      <xdr:col>1</xdr:col>
      <xdr:colOff>781050</xdr:colOff>
      <xdr:row>66</xdr:row>
      <xdr:rowOff>9525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333625" y="4810125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647700</xdr:colOff>
      <xdr:row>66</xdr:row>
      <xdr:rowOff>47625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866900" y="4857750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9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5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7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1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2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4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5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9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0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5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7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1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5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6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7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8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1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4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6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7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8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0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1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3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5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6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8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2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3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5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7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0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1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2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3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4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5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6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7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1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3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4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6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7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8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1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3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5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7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1866900" y="171450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771525" y="23822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6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7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9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2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3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5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7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9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2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4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7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1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533400" y="269271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4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7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0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2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3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5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6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71</xdr:row>
      <xdr:rowOff>0</xdr:rowOff>
    </xdr:from>
    <xdr:to>
      <xdr:col>1</xdr:col>
      <xdr:colOff>628650</xdr:colOff>
      <xdr:row>72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514350" y="2929890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9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2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3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4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6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9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0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1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2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5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6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7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0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1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3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4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6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7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9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647700</xdr:colOff>
      <xdr:row>49</xdr:row>
      <xdr:rowOff>0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1866900" y="1343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1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47625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866900" y="25431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85725</xdr:colOff>
      <xdr:row>65</xdr:row>
      <xdr:rowOff>161925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85725</xdr:colOff>
      <xdr:row>65</xdr:row>
      <xdr:rowOff>161925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1866900" y="173450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0" name="Text Box 3"/>
        <xdr:cNvSpPr txBox="1">
          <a:spLocks noChangeArrowheads="1"/>
        </xdr:cNvSpPr>
      </xdr:nvSpPr>
      <xdr:spPr bwMode="auto">
        <a:xfrm>
          <a:off x="1866900" y="2174557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1866900" y="157448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1866900" y="117443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3" name="Text Box 3"/>
        <xdr:cNvSpPr txBox="1">
          <a:spLocks noChangeArrowheads="1"/>
        </xdr:cNvSpPr>
      </xdr:nvSpPr>
      <xdr:spPr bwMode="auto">
        <a:xfrm>
          <a:off x="1866900" y="91440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4" name="Text Box 3"/>
        <xdr:cNvSpPr txBox="1">
          <a:spLocks noChangeArrowheads="1"/>
        </xdr:cNvSpPr>
      </xdr:nvSpPr>
      <xdr:spPr bwMode="auto">
        <a:xfrm>
          <a:off x="1866900" y="67437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56</xdr:row>
      <xdr:rowOff>0</xdr:rowOff>
    </xdr:from>
    <xdr:to>
      <xdr:col>1</xdr:col>
      <xdr:colOff>2171700</xdr:colOff>
      <xdr:row>57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3105150" y="31432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647700</xdr:colOff>
      <xdr:row>66</xdr:row>
      <xdr:rowOff>152400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866900" y="4943475"/>
          <a:ext cx="647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48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105150" y="2174557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1266825</xdr:colOff>
      <xdr:row>71</xdr:row>
      <xdr:rowOff>0</xdr:rowOff>
    </xdr:from>
    <xdr:to>
      <xdr:col>1</xdr:col>
      <xdr:colOff>2200275</xdr:colOff>
      <xdr:row>72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1800225" y="229171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60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2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5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6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8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9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0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533400" y="328707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4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5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6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8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79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0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1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2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3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4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5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6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8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2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4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5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6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7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8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2085975</xdr:colOff>
      <xdr:row>71</xdr:row>
      <xdr:rowOff>0</xdr:rowOff>
    </xdr:from>
    <xdr:to>
      <xdr:col>2</xdr:col>
      <xdr:colOff>675155</xdr:colOff>
      <xdr:row>72</xdr:row>
      <xdr:rowOff>0</xdr:rowOff>
    </xdr:to>
    <xdr:sp macro="" textlink="">
      <xdr:nvSpPr>
        <xdr:cNvPr id="1400" name="Text Box 3"/>
        <xdr:cNvSpPr txBox="1">
          <a:spLocks noChangeArrowheads="1"/>
        </xdr:cNvSpPr>
      </xdr:nvSpPr>
      <xdr:spPr bwMode="auto">
        <a:xfrm>
          <a:off x="2619375" y="334327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9525</xdr:colOff>
      <xdr:row>71</xdr:row>
      <xdr:rowOff>9525</xdr:rowOff>
    </xdr:to>
    <xdr:pic>
      <xdr:nvPicPr>
        <xdr:cNvPr id="140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7677150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2" name="1401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1403" name="1402 CuadroTexto"/>
        <xdr:cNvSpPr txBox="1"/>
      </xdr:nvSpPr>
      <xdr:spPr>
        <a:xfrm>
          <a:off x="27717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4" name="1403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1405" name="1404 CuadroTexto"/>
        <xdr:cNvSpPr txBox="1"/>
      </xdr:nvSpPr>
      <xdr:spPr>
        <a:xfrm>
          <a:off x="2771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6" name="1405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1407" name="1406 CuadroTexto"/>
        <xdr:cNvSpPr txBox="1"/>
      </xdr:nvSpPr>
      <xdr:spPr>
        <a:xfrm>
          <a:off x="27717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71</xdr:row>
      <xdr:rowOff>0</xdr:rowOff>
    </xdr:from>
    <xdr:to>
      <xdr:col>3</xdr:col>
      <xdr:colOff>361949</xdr:colOff>
      <xdr:row>72</xdr:row>
      <xdr:rowOff>152400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3543300" y="182975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4</xdr:col>
      <xdr:colOff>2524124</xdr:colOff>
      <xdr:row>72</xdr:row>
      <xdr:rowOff>152400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610100" y="16678275"/>
          <a:ext cx="41624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36</xdr:row>
      <xdr:rowOff>76200</xdr:rowOff>
    </xdr:from>
    <xdr:to>
      <xdr:col>7</xdr:col>
      <xdr:colOff>514349</xdr:colOff>
      <xdr:row>38</xdr:row>
      <xdr:rowOff>47625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4</xdr:col>
      <xdr:colOff>485774</xdr:colOff>
      <xdr:row>72</xdr:row>
      <xdr:rowOff>161925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419600" y="20345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142875</xdr:rowOff>
    </xdr:from>
    <xdr:to>
      <xdr:col>3</xdr:col>
      <xdr:colOff>228600</xdr:colOff>
      <xdr:row>14</xdr:row>
      <xdr:rowOff>104775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419600" y="2943225"/>
          <a:ext cx="10477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71</xdr:row>
      <xdr:rowOff>0</xdr:rowOff>
    </xdr:from>
    <xdr:to>
      <xdr:col>2</xdr:col>
      <xdr:colOff>219075</xdr:colOff>
      <xdr:row>72</xdr:row>
      <xdr:rowOff>28575</xdr:rowOff>
    </xdr:to>
    <xdr:sp macro="" textlink="">
      <xdr:nvSpPr>
        <xdr:cNvPr id="1413" name="Text Box 3"/>
        <xdr:cNvSpPr txBox="1">
          <a:spLocks noChangeArrowheads="1"/>
        </xdr:cNvSpPr>
      </xdr:nvSpPr>
      <xdr:spPr bwMode="auto">
        <a:xfrm>
          <a:off x="3848100" y="22412325"/>
          <a:ext cx="866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47625</xdr:colOff>
      <xdr:row>11</xdr:row>
      <xdr:rowOff>133350</xdr:rowOff>
    </xdr:to>
    <xdr:sp macro="" textlink="">
      <xdr:nvSpPr>
        <xdr:cNvPr id="1414" name="Text Box 3"/>
        <xdr:cNvSpPr txBox="1">
          <a:spLocks noChangeArrowheads="1"/>
        </xdr:cNvSpPr>
      </xdr:nvSpPr>
      <xdr:spPr bwMode="auto">
        <a:xfrm>
          <a:off x="4419600" y="23526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415" name="Text Box 3"/>
        <xdr:cNvSpPr txBox="1">
          <a:spLocks noChangeArrowheads="1"/>
        </xdr:cNvSpPr>
      </xdr:nvSpPr>
      <xdr:spPr bwMode="auto">
        <a:xfrm>
          <a:off x="4419600" y="21269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57150</xdr:rowOff>
    </xdr:from>
    <xdr:to>
      <xdr:col>2</xdr:col>
      <xdr:colOff>751355</xdr:colOff>
      <xdr:row>11</xdr:row>
      <xdr:rowOff>57150</xdr:rowOff>
    </xdr:to>
    <xdr:sp macro="" textlink="">
      <xdr:nvSpPr>
        <xdr:cNvPr id="1416" name="Text Box 3"/>
        <xdr:cNvSpPr txBox="1">
          <a:spLocks noChangeArrowheads="1"/>
        </xdr:cNvSpPr>
      </xdr:nvSpPr>
      <xdr:spPr bwMode="auto">
        <a:xfrm>
          <a:off x="4419600" y="2095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52</xdr:row>
      <xdr:rowOff>152400</xdr:rowOff>
    </xdr:from>
    <xdr:to>
      <xdr:col>2</xdr:col>
      <xdr:colOff>751355</xdr:colOff>
      <xdr:row>53</xdr:row>
      <xdr:rowOff>152400</xdr:rowOff>
    </xdr:to>
    <xdr:sp macro="" textlink="">
      <xdr:nvSpPr>
        <xdr:cNvPr id="1417" name="Text Box 3"/>
        <xdr:cNvSpPr txBox="1">
          <a:spLocks noChangeArrowheads="1"/>
        </xdr:cNvSpPr>
      </xdr:nvSpPr>
      <xdr:spPr bwMode="auto">
        <a:xfrm>
          <a:off x="4419600" y="10372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3</xdr:col>
      <xdr:colOff>47625</xdr:colOff>
      <xdr:row>71</xdr:row>
      <xdr:rowOff>133350</xdr:rowOff>
    </xdr:to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4419600" y="26193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742950</xdr:colOff>
      <xdr:row>72</xdr:row>
      <xdr:rowOff>0</xdr:rowOff>
    </xdr:to>
    <xdr:sp macro="" textlink="">
      <xdr:nvSpPr>
        <xdr:cNvPr id="1419" name="Text Box 3"/>
        <xdr:cNvSpPr txBox="1">
          <a:spLocks noChangeArrowheads="1"/>
        </xdr:cNvSpPr>
      </xdr:nvSpPr>
      <xdr:spPr bwMode="auto">
        <a:xfrm>
          <a:off x="4419600" y="14077950"/>
          <a:ext cx="7429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16</xdr:row>
      <xdr:rowOff>66675</xdr:rowOff>
    </xdr:from>
    <xdr:to>
      <xdr:col>1</xdr:col>
      <xdr:colOff>713255</xdr:colOff>
      <xdr:row>17</xdr:row>
      <xdr:rowOff>66675</xdr:rowOff>
    </xdr:to>
    <xdr:sp macro="" textlink="">
      <xdr:nvSpPr>
        <xdr:cNvPr id="142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26</xdr:row>
      <xdr:rowOff>66675</xdr:rowOff>
    </xdr:from>
    <xdr:to>
      <xdr:col>1</xdr:col>
      <xdr:colOff>713255</xdr:colOff>
      <xdr:row>27</xdr:row>
      <xdr:rowOff>66675</xdr:rowOff>
    </xdr:to>
    <xdr:sp macro="" textlink="">
      <xdr:nvSpPr>
        <xdr:cNvPr id="142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35</xdr:row>
      <xdr:rowOff>66675</xdr:rowOff>
    </xdr:from>
    <xdr:to>
      <xdr:col>1</xdr:col>
      <xdr:colOff>713255</xdr:colOff>
      <xdr:row>36</xdr:row>
      <xdr:rowOff>66675</xdr:rowOff>
    </xdr:to>
    <xdr:sp macro="" textlink="">
      <xdr:nvSpPr>
        <xdr:cNvPr id="142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44</xdr:row>
      <xdr:rowOff>66675</xdr:rowOff>
    </xdr:from>
    <xdr:to>
      <xdr:col>1</xdr:col>
      <xdr:colOff>713255</xdr:colOff>
      <xdr:row>45</xdr:row>
      <xdr:rowOff>66675</xdr:rowOff>
    </xdr:to>
    <xdr:sp macro="" textlink="">
      <xdr:nvSpPr>
        <xdr:cNvPr id="142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53</xdr:row>
      <xdr:rowOff>66675</xdr:rowOff>
    </xdr:from>
    <xdr:to>
      <xdr:col>1</xdr:col>
      <xdr:colOff>713255</xdr:colOff>
      <xdr:row>54</xdr:row>
      <xdr:rowOff>66675</xdr:rowOff>
    </xdr:to>
    <xdr:sp macro="" textlink="">
      <xdr:nvSpPr>
        <xdr:cNvPr id="142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63</xdr:row>
      <xdr:rowOff>66675</xdr:rowOff>
    </xdr:from>
    <xdr:to>
      <xdr:col>1</xdr:col>
      <xdr:colOff>713255</xdr:colOff>
      <xdr:row>64</xdr:row>
      <xdr:rowOff>66675</xdr:rowOff>
    </xdr:to>
    <xdr:sp macro="" textlink="">
      <xdr:nvSpPr>
        <xdr:cNvPr id="142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161925</xdr:rowOff>
    </xdr:from>
    <xdr:to>
      <xdr:col>1</xdr:col>
      <xdr:colOff>9525</xdr:colOff>
      <xdr:row>61</xdr:row>
      <xdr:rowOff>152400</xdr:rowOff>
    </xdr:to>
    <xdr:sp macro="" textlink="">
      <xdr:nvSpPr>
        <xdr:cNvPr id="1439" name="Text Box 3"/>
        <xdr:cNvSpPr txBox="1">
          <a:spLocks noChangeArrowheads="1"/>
        </xdr:cNvSpPr>
      </xdr:nvSpPr>
      <xdr:spPr bwMode="auto">
        <a:xfrm>
          <a:off x="3448050" y="118395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2085975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40" name="Text Box 3"/>
        <xdr:cNvSpPr txBox="1">
          <a:spLocks noChangeArrowheads="1"/>
        </xdr:cNvSpPr>
      </xdr:nvSpPr>
      <xdr:spPr bwMode="auto">
        <a:xfrm>
          <a:off x="2619375" y="335851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1441" name="1440 CuadroTexto"/>
        <xdr:cNvSpPr txBox="1"/>
      </xdr:nvSpPr>
      <xdr:spPr>
        <a:xfrm>
          <a:off x="3448050" y="3358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495300</xdr:colOff>
      <xdr:row>15</xdr:row>
      <xdr:rowOff>66675</xdr:rowOff>
    </xdr:from>
    <xdr:to>
      <xdr:col>1</xdr:col>
      <xdr:colOff>713255</xdr:colOff>
      <xdr:row>16</xdr:row>
      <xdr:rowOff>66675</xdr:rowOff>
    </xdr:to>
    <xdr:sp macro="" textlink="">
      <xdr:nvSpPr>
        <xdr:cNvPr id="144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32</xdr:row>
      <xdr:rowOff>66675</xdr:rowOff>
    </xdr:from>
    <xdr:to>
      <xdr:col>1</xdr:col>
      <xdr:colOff>713255</xdr:colOff>
      <xdr:row>33</xdr:row>
      <xdr:rowOff>66675</xdr:rowOff>
    </xdr:to>
    <xdr:sp macro="" textlink="">
      <xdr:nvSpPr>
        <xdr:cNvPr id="144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40</xdr:row>
      <xdr:rowOff>66675</xdr:rowOff>
    </xdr:from>
    <xdr:to>
      <xdr:col>1</xdr:col>
      <xdr:colOff>713255</xdr:colOff>
      <xdr:row>41</xdr:row>
      <xdr:rowOff>66675</xdr:rowOff>
    </xdr:to>
    <xdr:sp macro="" textlink="">
      <xdr:nvSpPr>
        <xdr:cNvPr id="144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48</xdr:row>
      <xdr:rowOff>66675</xdr:rowOff>
    </xdr:from>
    <xdr:to>
      <xdr:col>1</xdr:col>
      <xdr:colOff>713255</xdr:colOff>
      <xdr:row>49</xdr:row>
      <xdr:rowOff>66675</xdr:rowOff>
    </xdr:to>
    <xdr:sp macro="" textlink="">
      <xdr:nvSpPr>
        <xdr:cNvPr id="144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56</xdr:row>
      <xdr:rowOff>66675</xdr:rowOff>
    </xdr:from>
    <xdr:to>
      <xdr:col>1</xdr:col>
      <xdr:colOff>713255</xdr:colOff>
      <xdr:row>57</xdr:row>
      <xdr:rowOff>66675</xdr:rowOff>
    </xdr:to>
    <xdr:sp macro="" textlink="">
      <xdr:nvSpPr>
        <xdr:cNvPr id="144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64</xdr:row>
      <xdr:rowOff>66675</xdr:rowOff>
    </xdr:from>
    <xdr:to>
      <xdr:col>1</xdr:col>
      <xdr:colOff>713255</xdr:colOff>
      <xdr:row>65</xdr:row>
      <xdr:rowOff>66675</xdr:rowOff>
    </xdr:to>
    <xdr:sp macro="" textlink="">
      <xdr:nvSpPr>
        <xdr:cNvPr id="144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4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H111"/>
  <sheetViews>
    <sheetView tabSelected="1" topLeftCell="A82" zoomScaleNormal="100" workbookViewId="0">
      <selection activeCell="F115" sqref="F115"/>
    </sheetView>
  </sheetViews>
  <sheetFormatPr baseColWidth="10" defaultRowHeight="12.75" x14ac:dyDescent="0.25"/>
  <cols>
    <col min="1" max="1" width="3.85546875" style="5" customWidth="1"/>
    <col min="2" max="2" width="40.42578125" style="5" customWidth="1"/>
    <col min="3" max="3" width="25.42578125" style="5" bestFit="1" customWidth="1"/>
    <col min="4" max="4" width="10.7109375" style="5" customWidth="1"/>
    <col min="5" max="5" width="10.85546875" style="5" customWidth="1"/>
    <col min="6" max="6" width="10.28515625" style="5" customWidth="1"/>
    <col min="7" max="7" width="10.7109375" style="5" customWidth="1"/>
    <col min="8" max="8" width="11.42578125" style="5" customWidth="1"/>
    <col min="9" max="16384" width="11.42578125" style="5"/>
  </cols>
  <sheetData>
    <row r="1" spans="1:8" ht="19.5" customHeight="1" x14ac:dyDescent="0.25"/>
    <row r="2" spans="1:8" ht="38.25" customHeight="1" x14ac:dyDescent="0.25">
      <c r="A2" s="62" t="s">
        <v>155</v>
      </c>
      <c r="B2" s="63"/>
      <c r="C2" s="63"/>
      <c r="D2" s="63"/>
      <c r="E2" s="63"/>
      <c r="F2" s="63"/>
      <c r="G2" s="63"/>
      <c r="H2" s="63"/>
    </row>
    <row r="3" spans="1:8" s="7" customFormat="1" ht="19.5" customHeight="1" x14ac:dyDescent="0.25"/>
    <row r="4" spans="1:8" s="7" customFormat="1" ht="19.5" customHeight="1" x14ac:dyDescent="0.25">
      <c r="A4" s="70" t="s">
        <v>59</v>
      </c>
      <c r="B4" s="70"/>
      <c r="C4" s="70"/>
      <c r="D4" s="70"/>
      <c r="E4" s="70"/>
      <c r="F4" s="70"/>
      <c r="G4" s="70"/>
      <c r="H4" s="70"/>
    </row>
    <row r="5" spans="1:8" ht="19.5" customHeight="1" x14ac:dyDescent="0.25"/>
    <row r="6" spans="1:8" ht="19.5" customHeight="1" x14ac:dyDescent="0.25">
      <c r="A6" s="60" t="s">
        <v>12</v>
      </c>
      <c r="B6" s="60" t="s">
        <v>128</v>
      </c>
      <c r="C6" s="60" t="s">
        <v>6</v>
      </c>
      <c r="D6" s="72" t="s">
        <v>50</v>
      </c>
      <c r="E6" s="72"/>
      <c r="F6" s="72"/>
      <c r="G6" s="72"/>
      <c r="H6" s="72"/>
    </row>
    <row r="7" spans="1:8" ht="19.5" customHeight="1" x14ac:dyDescent="0.25">
      <c r="A7" s="71"/>
      <c r="B7" s="71"/>
      <c r="C7" s="71"/>
      <c r="D7" s="58" t="s">
        <v>40</v>
      </c>
      <c r="E7" s="58" t="s">
        <v>41</v>
      </c>
      <c r="F7" s="58" t="s">
        <v>10</v>
      </c>
      <c r="G7" s="58" t="s">
        <v>5</v>
      </c>
      <c r="H7" s="60" t="s">
        <v>9</v>
      </c>
    </row>
    <row r="8" spans="1:8" ht="19.5" customHeight="1" x14ac:dyDescent="0.25">
      <c r="A8" s="61"/>
      <c r="B8" s="61"/>
      <c r="C8" s="61"/>
      <c r="D8" s="59"/>
      <c r="E8" s="59"/>
      <c r="F8" s="59">
        <v>27</v>
      </c>
      <c r="G8" s="59"/>
      <c r="H8" s="61"/>
    </row>
    <row r="9" spans="1:8" ht="19.5" customHeight="1" x14ac:dyDescent="0.25">
      <c r="A9" s="2">
        <v>1</v>
      </c>
      <c r="B9" s="20" t="s">
        <v>74</v>
      </c>
      <c r="C9" s="3" t="s">
        <v>7</v>
      </c>
      <c r="D9" s="8">
        <v>17500</v>
      </c>
      <c r="E9" s="4">
        <v>375</v>
      </c>
      <c r="F9" s="8">
        <v>250</v>
      </c>
      <c r="G9" s="8">
        <v>12000</v>
      </c>
      <c r="H9" s="8">
        <f>SUM(D9:G9)</f>
        <v>30125</v>
      </c>
    </row>
    <row r="10" spans="1:8" ht="19.5" customHeight="1" x14ac:dyDescent="0.25">
      <c r="A10" s="73" t="s">
        <v>60</v>
      </c>
      <c r="B10" s="74"/>
      <c r="C10" s="74"/>
      <c r="D10" s="53">
        <f>SUM(D9)</f>
        <v>17500</v>
      </c>
      <c r="E10" s="53">
        <f>SUM(E9)</f>
        <v>375</v>
      </c>
      <c r="F10" s="53">
        <f>SUM(F9)</f>
        <v>250</v>
      </c>
      <c r="G10" s="53">
        <f>SUM(G9)</f>
        <v>12000</v>
      </c>
      <c r="H10" s="53">
        <f>SUM(H9)</f>
        <v>30125</v>
      </c>
    </row>
    <row r="11" spans="1:8" ht="19.5" customHeight="1" x14ac:dyDescent="0.25">
      <c r="A11" s="9"/>
    </row>
    <row r="12" spans="1:8" ht="19.5" customHeight="1" x14ac:dyDescent="0.25">
      <c r="A12" s="70" t="s">
        <v>8</v>
      </c>
      <c r="B12" s="70"/>
      <c r="C12" s="70"/>
      <c r="D12" s="70"/>
      <c r="E12" s="70"/>
      <c r="F12" s="70"/>
      <c r="G12" s="70"/>
      <c r="H12" s="70"/>
    </row>
    <row r="13" spans="1:8" ht="19.5" customHeight="1" x14ac:dyDescent="0.25"/>
    <row r="14" spans="1:8" ht="19.5" customHeight="1" x14ac:dyDescent="0.25">
      <c r="A14" s="60" t="s">
        <v>12</v>
      </c>
      <c r="B14" s="60" t="s">
        <v>128</v>
      </c>
      <c r="C14" s="60" t="s">
        <v>6</v>
      </c>
      <c r="D14" s="72" t="s">
        <v>39</v>
      </c>
      <c r="E14" s="72"/>
      <c r="F14" s="72"/>
      <c r="G14" s="72"/>
      <c r="H14" s="72"/>
    </row>
    <row r="15" spans="1:8" ht="19.5" customHeight="1" x14ac:dyDescent="0.25">
      <c r="A15" s="71"/>
      <c r="B15" s="71"/>
      <c r="C15" s="71"/>
      <c r="D15" s="58" t="s">
        <v>40</v>
      </c>
      <c r="E15" s="58" t="s">
        <v>41</v>
      </c>
      <c r="F15" s="58" t="s">
        <v>42</v>
      </c>
      <c r="G15" s="58" t="s">
        <v>10</v>
      </c>
      <c r="H15" s="71" t="s">
        <v>9</v>
      </c>
    </row>
    <row r="16" spans="1:8" ht="19.5" customHeight="1" x14ac:dyDescent="0.25">
      <c r="A16" s="61"/>
      <c r="B16" s="61"/>
      <c r="C16" s="61"/>
      <c r="D16" s="59"/>
      <c r="E16" s="59"/>
      <c r="F16" s="59">
        <v>26</v>
      </c>
      <c r="G16" s="59">
        <v>27</v>
      </c>
      <c r="H16" s="61"/>
    </row>
    <row r="17" spans="1:8" ht="19.5" customHeight="1" x14ac:dyDescent="0.25">
      <c r="A17" s="2">
        <v>1</v>
      </c>
      <c r="B17" s="21" t="s">
        <v>117</v>
      </c>
      <c r="C17" s="27" t="s">
        <v>139</v>
      </c>
      <c r="D17" s="28">
        <v>8700</v>
      </c>
      <c r="E17" s="28">
        <v>0</v>
      </c>
      <c r="F17" s="28">
        <v>2000</v>
      </c>
      <c r="G17" s="28">
        <v>250</v>
      </c>
      <c r="H17" s="8">
        <f>SUM(D17:G17)</f>
        <v>10950</v>
      </c>
    </row>
    <row r="18" spans="1:8" ht="19.5" customHeight="1" x14ac:dyDescent="0.25">
      <c r="A18" s="2">
        <v>2</v>
      </c>
      <c r="B18" s="21" t="s">
        <v>116</v>
      </c>
      <c r="C18" s="27" t="s">
        <v>1</v>
      </c>
      <c r="D18" s="28">
        <v>8200</v>
      </c>
      <c r="E18" s="28">
        <v>0</v>
      </c>
      <c r="F18" s="28">
        <v>2000</v>
      </c>
      <c r="G18" s="28">
        <v>250</v>
      </c>
      <c r="H18" s="8">
        <f t="shared" ref="H18:H23" si="0">SUM(D18:G18)</f>
        <v>10450</v>
      </c>
    </row>
    <row r="19" spans="1:8" ht="19.5" customHeight="1" x14ac:dyDescent="0.25">
      <c r="A19" s="2">
        <v>3</v>
      </c>
      <c r="B19" s="21" t="s">
        <v>118</v>
      </c>
      <c r="C19" s="27" t="s">
        <v>140</v>
      </c>
      <c r="D19" s="28">
        <f>5300</f>
        <v>5300</v>
      </c>
      <c r="E19" s="28"/>
      <c r="F19" s="28">
        <v>2000</v>
      </c>
      <c r="G19" s="28">
        <v>250</v>
      </c>
      <c r="H19" s="8">
        <f t="shared" si="0"/>
        <v>7550</v>
      </c>
    </row>
    <row r="20" spans="1:8" ht="19.5" customHeight="1" x14ac:dyDescent="0.25">
      <c r="A20" s="2">
        <v>4</v>
      </c>
      <c r="B20" s="21" t="s">
        <v>75</v>
      </c>
      <c r="C20" s="27" t="s">
        <v>48</v>
      </c>
      <c r="D20" s="28">
        <v>3500</v>
      </c>
      <c r="E20" s="28">
        <v>0</v>
      </c>
      <c r="F20" s="28">
        <v>1500</v>
      </c>
      <c r="G20" s="28">
        <v>250</v>
      </c>
      <c r="H20" s="8">
        <f t="shared" si="0"/>
        <v>5250</v>
      </c>
    </row>
    <row r="21" spans="1:8" ht="19.5" customHeight="1" x14ac:dyDescent="0.25">
      <c r="A21" s="2">
        <v>5</v>
      </c>
      <c r="B21" s="21" t="s">
        <v>113</v>
      </c>
      <c r="C21" s="27" t="s">
        <v>141</v>
      </c>
      <c r="D21" s="28">
        <v>3000</v>
      </c>
      <c r="E21" s="28"/>
      <c r="F21" s="28">
        <v>1500</v>
      </c>
      <c r="G21" s="28">
        <v>250</v>
      </c>
      <c r="H21" s="8">
        <f>SUM(D21:G21)</f>
        <v>4750</v>
      </c>
    </row>
    <row r="22" spans="1:8" ht="19.5" customHeight="1" x14ac:dyDescent="0.25">
      <c r="A22" s="2">
        <v>6</v>
      </c>
      <c r="B22" s="22" t="s">
        <v>112</v>
      </c>
      <c r="C22" s="27" t="s">
        <v>43</v>
      </c>
      <c r="D22" s="28">
        <v>3500</v>
      </c>
      <c r="E22" s="28">
        <v>0</v>
      </c>
      <c r="F22" s="28">
        <v>1500</v>
      </c>
      <c r="G22" s="28">
        <v>250</v>
      </c>
      <c r="H22" s="8">
        <f t="shared" si="0"/>
        <v>5250</v>
      </c>
    </row>
    <row r="23" spans="1:8" ht="19.5" customHeight="1" x14ac:dyDescent="0.25">
      <c r="A23" s="2">
        <v>7</v>
      </c>
      <c r="B23" s="22" t="s">
        <v>119</v>
      </c>
      <c r="C23" s="27" t="s">
        <v>142</v>
      </c>
      <c r="D23" s="28">
        <f>3000</f>
        <v>3000</v>
      </c>
      <c r="E23" s="28">
        <v>0</v>
      </c>
      <c r="F23" s="28">
        <f>1500</f>
        <v>1500</v>
      </c>
      <c r="G23" s="28">
        <f>250</f>
        <v>250</v>
      </c>
      <c r="H23" s="8">
        <f t="shared" si="0"/>
        <v>4750</v>
      </c>
    </row>
    <row r="24" spans="1:8" ht="19.5" customHeight="1" x14ac:dyDescent="0.25">
      <c r="A24" s="64" t="s">
        <v>60</v>
      </c>
      <c r="B24" s="65"/>
      <c r="C24" s="65"/>
      <c r="D24" s="54">
        <f>SUM(D17:D23)</f>
        <v>35200</v>
      </c>
      <c r="E24" s="54">
        <f>SUM(E17:E23)</f>
        <v>0</v>
      </c>
      <c r="F24" s="54">
        <f>SUM(F17:F23)</f>
        <v>12000</v>
      </c>
      <c r="G24" s="54">
        <f>SUM(G17:G23)</f>
        <v>1750</v>
      </c>
      <c r="H24" s="54">
        <f>SUM(H17:H23)</f>
        <v>48950</v>
      </c>
    </row>
    <row r="25" spans="1:8" ht="15.75" customHeight="1" x14ac:dyDescent="0.25">
      <c r="A25" s="9"/>
    </row>
    <row r="26" spans="1:8" ht="19.5" customHeight="1" x14ac:dyDescent="0.25">
      <c r="A26" s="70" t="s">
        <v>58</v>
      </c>
      <c r="B26" s="70"/>
      <c r="C26" s="70"/>
      <c r="D26" s="70"/>
      <c r="E26" s="70"/>
      <c r="F26" s="70"/>
      <c r="G26" s="70"/>
      <c r="H26" s="70"/>
    </row>
    <row r="27" spans="1:8" ht="19.5" customHeight="1" x14ac:dyDescent="0.25"/>
    <row r="28" spans="1:8" ht="19.5" customHeight="1" x14ac:dyDescent="0.25">
      <c r="A28" s="60" t="s">
        <v>12</v>
      </c>
      <c r="B28" s="60" t="s">
        <v>128</v>
      </c>
      <c r="C28" s="60" t="s">
        <v>6</v>
      </c>
      <c r="D28" s="72" t="s">
        <v>50</v>
      </c>
      <c r="E28" s="72"/>
      <c r="F28" s="72"/>
      <c r="G28" s="72"/>
      <c r="H28" s="72"/>
    </row>
    <row r="29" spans="1:8" ht="19.5" customHeight="1" x14ac:dyDescent="0.25">
      <c r="A29" s="71"/>
      <c r="B29" s="71"/>
      <c r="C29" s="71"/>
      <c r="D29" s="58" t="s">
        <v>40</v>
      </c>
      <c r="E29" s="58" t="s">
        <v>41</v>
      </c>
      <c r="F29" s="58" t="s">
        <v>10</v>
      </c>
      <c r="G29" s="58" t="s">
        <v>5</v>
      </c>
      <c r="H29" s="60" t="s">
        <v>9</v>
      </c>
    </row>
    <row r="30" spans="1:8" ht="19.5" customHeight="1" x14ac:dyDescent="0.25">
      <c r="A30" s="61"/>
      <c r="B30" s="61"/>
      <c r="C30" s="61"/>
      <c r="D30" s="58"/>
      <c r="E30" s="58"/>
      <c r="F30" s="58"/>
      <c r="G30" s="58"/>
      <c r="H30" s="61"/>
    </row>
    <row r="31" spans="1:8" ht="19.5" customHeight="1" x14ac:dyDescent="0.25">
      <c r="A31" s="2">
        <v>1</v>
      </c>
      <c r="B31" s="25" t="s">
        <v>114</v>
      </c>
      <c r="C31" s="38" t="s">
        <v>131</v>
      </c>
      <c r="D31" s="26">
        <f>13500</f>
        <v>13500</v>
      </c>
      <c r="E31" s="26">
        <v>375</v>
      </c>
      <c r="F31" s="26">
        <v>250</v>
      </c>
      <c r="G31" s="26">
        <v>0</v>
      </c>
      <c r="H31" s="4">
        <f t="shared" ref="H31:H39" si="1">ROUND(SUM(D31:G31),2)</f>
        <v>14125</v>
      </c>
    </row>
    <row r="32" spans="1:8" ht="19.5" customHeight="1" x14ac:dyDescent="0.25">
      <c r="A32" s="2">
        <v>2</v>
      </c>
      <c r="B32" s="25" t="s">
        <v>129</v>
      </c>
      <c r="C32" s="38" t="s">
        <v>132</v>
      </c>
      <c r="D32" s="26">
        <v>12000</v>
      </c>
      <c r="E32" s="26">
        <v>0</v>
      </c>
      <c r="F32" s="26">
        <v>250</v>
      </c>
      <c r="G32" s="26">
        <v>0</v>
      </c>
      <c r="H32" s="4">
        <f t="shared" si="1"/>
        <v>12250</v>
      </c>
    </row>
    <row r="33" spans="1:8" ht="19.5" customHeight="1" x14ac:dyDescent="0.25">
      <c r="A33" s="2">
        <v>3</v>
      </c>
      <c r="B33" s="25" t="s">
        <v>2</v>
      </c>
      <c r="C33" s="38" t="s">
        <v>133</v>
      </c>
      <c r="D33" s="26">
        <v>12000</v>
      </c>
      <c r="E33" s="26">
        <v>375</v>
      </c>
      <c r="F33" s="26">
        <f>ROUND(SUM(250),2)</f>
        <v>250</v>
      </c>
      <c r="G33" s="26">
        <v>0</v>
      </c>
      <c r="H33" s="4">
        <f t="shared" si="1"/>
        <v>12625</v>
      </c>
    </row>
    <row r="34" spans="1:8" ht="19.5" customHeight="1" x14ac:dyDescent="0.25">
      <c r="A34" s="2">
        <v>4</v>
      </c>
      <c r="B34" s="25" t="s">
        <v>73</v>
      </c>
      <c r="C34" s="38" t="s">
        <v>134</v>
      </c>
      <c r="D34" s="26">
        <v>12000</v>
      </c>
      <c r="E34" s="26">
        <v>375</v>
      </c>
      <c r="F34" s="26">
        <v>250</v>
      </c>
      <c r="G34" s="26">
        <v>0</v>
      </c>
      <c r="H34" s="4">
        <f t="shared" si="1"/>
        <v>12625</v>
      </c>
    </row>
    <row r="35" spans="1:8" ht="19.5" customHeight="1" x14ac:dyDescent="0.25">
      <c r="A35" s="2">
        <v>5</v>
      </c>
      <c r="B35" s="24" t="s">
        <v>87</v>
      </c>
      <c r="C35" s="38" t="s">
        <v>135</v>
      </c>
      <c r="D35" s="26">
        <v>12000</v>
      </c>
      <c r="E35" s="26">
        <v>375</v>
      </c>
      <c r="F35" s="26">
        <v>250</v>
      </c>
      <c r="G35" s="26">
        <v>0</v>
      </c>
      <c r="H35" s="4">
        <f t="shared" si="1"/>
        <v>12625</v>
      </c>
    </row>
    <row r="36" spans="1:8" ht="19.5" customHeight="1" x14ac:dyDescent="0.25">
      <c r="A36" s="2">
        <v>6</v>
      </c>
      <c r="B36" s="39" t="s">
        <v>146</v>
      </c>
      <c r="C36" s="38" t="s">
        <v>147</v>
      </c>
      <c r="D36" s="26">
        <v>12000</v>
      </c>
      <c r="E36" s="26">
        <v>0</v>
      </c>
      <c r="F36" s="26">
        <v>250</v>
      </c>
      <c r="G36" s="26">
        <v>0</v>
      </c>
      <c r="H36" s="4">
        <f t="shared" si="1"/>
        <v>12250</v>
      </c>
    </row>
    <row r="37" spans="1:8" ht="19.5" customHeight="1" x14ac:dyDescent="0.25">
      <c r="A37" s="2">
        <v>7</v>
      </c>
      <c r="B37" s="25" t="s">
        <v>115</v>
      </c>
      <c r="C37" s="38" t="s">
        <v>136</v>
      </c>
      <c r="D37" s="26">
        <v>12000</v>
      </c>
      <c r="E37" s="26">
        <v>375</v>
      </c>
      <c r="F37" s="26">
        <v>250</v>
      </c>
      <c r="G37" s="26">
        <v>0</v>
      </c>
      <c r="H37" s="4">
        <f t="shared" si="1"/>
        <v>12625</v>
      </c>
    </row>
    <row r="38" spans="1:8" ht="19.5" customHeight="1" x14ac:dyDescent="0.25">
      <c r="A38" s="2">
        <v>8</v>
      </c>
      <c r="B38" s="25" t="s">
        <v>38</v>
      </c>
      <c r="C38" s="38" t="s">
        <v>145</v>
      </c>
      <c r="D38" s="26">
        <v>12000</v>
      </c>
      <c r="E38" s="26">
        <v>375</v>
      </c>
      <c r="F38" s="26">
        <v>250</v>
      </c>
      <c r="G38" s="26">
        <v>0</v>
      </c>
      <c r="H38" s="4">
        <f t="shared" si="1"/>
        <v>12625</v>
      </c>
    </row>
    <row r="39" spans="1:8" ht="19.5" customHeight="1" x14ac:dyDescent="0.25">
      <c r="A39" s="2">
        <v>9</v>
      </c>
      <c r="B39" s="25" t="s">
        <v>44</v>
      </c>
      <c r="C39" s="38" t="s">
        <v>137</v>
      </c>
      <c r="D39" s="26">
        <f>11300-(11300*0.290322580645161)</f>
        <v>8019.3548387096807</v>
      </c>
      <c r="E39" s="26"/>
      <c r="F39" s="26">
        <f>250-250*0.290322580645161</f>
        <v>177.41935483870967</v>
      </c>
      <c r="G39" s="26">
        <v>0</v>
      </c>
      <c r="H39" s="4">
        <f t="shared" si="1"/>
        <v>8196.77</v>
      </c>
    </row>
    <row r="40" spans="1:8" x14ac:dyDescent="0.2">
      <c r="A40" s="2">
        <v>10</v>
      </c>
      <c r="B40" s="25" t="s">
        <v>151</v>
      </c>
      <c r="C40" s="38" t="s">
        <v>138</v>
      </c>
      <c r="D40" s="26">
        <v>10000</v>
      </c>
      <c r="E40" s="26">
        <v>375</v>
      </c>
      <c r="F40" s="26">
        <v>250</v>
      </c>
      <c r="G40" s="26">
        <v>0</v>
      </c>
      <c r="H40" s="16">
        <f>SUM(D40:G40)</f>
        <v>10625</v>
      </c>
    </row>
    <row r="41" spans="1:8" x14ac:dyDescent="0.25">
      <c r="A41" s="73" t="s">
        <v>60</v>
      </c>
      <c r="B41" s="74"/>
      <c r="C41" s="75"/>
      <c r="D41" s="53">
        <f>SUM(D31:D40)</f>
        <v>115519.35483870968</v>
      </c>
      <c r="E41" s="53">
        <f>SUM(E31:E40)</f>
        <v>2625</v>
      </c>
      <c r="F41" s="53">
        <f>SUM(F31:F40)</f>
        <v>2427.4193548387098</v>
      </c>
      <c r="G41" s="53">
        <f>SUM(G31:G39)</f>
        <v>0</v>
      </c>
      <c r="H41" s="53">
        <f>SUM(H31:H40)</f>
        <v>120571.77</v>
      </c>
    </row>
    <row r="57" spans="1:8" ht="42.75" customHeight="1" x14ac:dyDescent="0.25">
      <c r="A57" s="62" t="s">
        <v>155</v>
      </c>
      <c r="B57" s="63"/>
      <c r="C57" s="63"/>
      <c r="D57" s="63"/>
      <c r="E57" s="63"/>
      <c r="F57" s="63"/>
      <c r="G57" s="63"/>
      <c r="H57" s="63"/>
    </row>
    <row r="60" spans="1:8" x14ac:dyDescent="0.25">
      <c r="A60" s="69" t="s">
        <v>57</v>
      </c>
      <c r="B60" s="69"/>
      <c r="C60" s="69"/>
      <c r="D60" s="69"/>
    </row>
    <row r="61" spans="1:8" x14ac:dyDescent="0.25">
      <c r="A61" s="6"/>
      <c r="B61" s="6"/>
      <c r="C61" s="6"/>
      <c r="D61" s="6"/>
    </row>
    <row r="62" spans="1:8" x14ac:dyDescent="0.25">
      <c r="A62" s="66" t="s">
        <v>12</v>
      </c>
      <c r="B62" s="66" t="s">
        <v>11</v>
      </c>
      <c r="C62" s="68" t="s">
        <v>51</v>
      </c>
      <c r="D62" s="68" t="s">
        <v>10</v>
      </c>
    </row>
    <row r="63" spans="1:8" x14ac:dyDescent="0.25">
      <c r="A63" s="67"/>
      <c r="B63" s="67"/>
      <c r="C63" s="68"/>
      <c r="D63" s="68"/>
    </row>
    <row r="64" spans="1:8" x14ac:dyDescent="0.25">
      <c r="A64" s="1">
        <v>1</v>
      </c>
      <c r="B64" s="50" t="s">
        <v>98</v>
      </c>
      <c r="C64" s="19">
        <f>80.86+3.57</f>
        <v>84.429999999999993</v>
      </c>
      <c r="D64" s="52">
        <v>250</v>
      </c>
    </row>
    <row r="65" spans="1:4" x14ac:dyDescent="0.25">
      <c r="A65" s="1">
        <v>2</v>
      </c>
      <c r="B65" s="50" t="s">
        <v>98</v>
      </c>
      <c r="C65" s="19">
        <f t="shared" ref="C65:C69" si="2">80.86+3.57</f>
        <v>84.429999999999993</v>
      </c>
      <c r="D65" s="52">
        <v>250</v>
      </c>
    </row>
    <row r="66" spans="1:4" x14ac:dyDescent="0.25">
      <c r="A66" s="1">
        <v>3</v>
      </c>
      <c r="B66" s="50" t="s">
        <v>98</v>
      </c>
      <c r="C66" s="19">
        <f t="shared" si="2"/>
        <v>84.429999999999993</v>
      </c>
      <c r="D66" s="52">
        <v>250</v>
      </c>
    </row>
    <row r="67" spans="1:4" x14ac:dyDescent="0.25">
      <c r="A67" s="1">
        <v>4</v>
      </c>
      <c r="B67" s="50" t="s">
        <v>98</v>
      </c>
      <c r="C67" s="19">
        <f t="shared" si="2"/>
        <v>84.429999999999993</v>
      </c>
      <c r="D67" s="52">
        <v>250</v>
      </c>
    </row>
    <row r="68" spans="1:4" x14ac:dyDescent="0.25">
      <c r="A68" s="1">
        <v>5</v>
      </c>
      <c r="B68" s="50" t="s">
        <v>98</v>
      </c>
      <c r="C68" s="19">
        <f t="shared" si="2"/>
        <v>84.429999999999993</v>
      </c>
      <c r="D68" s="52">
        <v>250</v>
      </c>
    </row>
    <row r="69" spans="1:4" x14ac:dyDescent="0.25">
      <c r="A69" s="1">
        <v>6</v>
      </c>
      <c r="B69" s="50" t="s">
        <v>98</v>
      </c>
      <c r="C69" s="19">
        <f t="shared" si="2"/>
        <v>84.429999999999993</v>
      </c>
      <c r="D69" s="52">
        <v>250</v>
      </c>
    </row>
    <row r="70" spans="1:4" x14ac:dyDescent="0.25">
      <c r="A70" s="1">
        <v>7</v>
      </c>
      <c r="B70" s="50" t="s">
        <v>13</v>
      </c>
      <c r="C70" s="19">
        <v>74.97</v>
      </c>
      <c r="D70" s="52">
        <v>250</v>
      </c>
    </row>
    <row r="71" spans="1:4" x14ac:dyDescent="0.25">
      <c r="A71" s="1">
        <v>8</v>
      </c>
      <c r="B71" s="50" t="s">
        <v>13</v>
      </c>
      <c r="C71" s="19">
        <v>74.97</v>
      </c>
      <c r="D71" s="52">
        <v>250</v>
      </c>
    </row>
    <row r="72" spans="1:4" x14ac:dyDescent="0.25">
      <c r="A72" s="1">
        <v>9</v>
      </c>
      <c r="B72" s="50" t="s">
        <v>98</v>
      </c>
      <c r="C72" s="19">
        <f>80.86+3.57</f>
        <v>84.429999999999993</v>
      </c>
      <c r="D72" s="52">
        <v>250</v>
      </c>
    </row>
    <row r="73" spans="1:4" x14ac:dyDescent="0.25">
      <c r="A73" s="1">
        <v>10</v>
      </c>
      <c r="B73" s="50" t="s">
        <v>13</v>
      </c>
      <c r="C73" s="19">
        <v>74.97</v>
      </c>
      <c r="D73" s="52">
        <v>250</v>
      </c>
    </row>
    <row r="74" spans="1:4" x14ac:dyDescent="0.25">
      <c r="A74" s="1">
        <v>11</v>
      </c>
      <c r="B74" s="50" t="s">
        <v>32</v>
      </c>
      <c r="C74" s="19">
        <f>78.25+3.57</f>
        <v>81.819999999999993</v>
      </c>
      <c r="D74" s="52">
        <v>250</v>
      </c>
    </row>
    <row r="75" spans="1:4" x14ac:dyDescent="0.25">
      <c r="A75" s="1">
        <v>12</v>
      </c>
      <c r="B75" s="51" t="s">
        <v>32</v>
      </c>
      <c r="C75" s="19">
        <f t="shared" ref="C75:C80" si="3">78.25+3.57</f>
        <v>81.819999999999993</v>
      </c>
      <c r="D75" s="52">
        <v>250</v>
      </c>
    </row>
    <row r="76" spans="1:4" x14ac:dyDescent="0.25">
      <c r="A76" s="1">
        <v>13</v>
      </c>
      <c r="B76" s="51" t="s">
        <v>32</v>
      </c>
      <c r="C76" s="19">
        <f t="shared" si="3"/>
        <v>81.819999999999993</v>
      </c>
      <c r="D76" s="52">
        <v>250</v>
      </c>
    </row>
    <row r="77" spans="1:4" x14ac:dyDescent="0.25">
      <c r="A77" s="1">
        <v>14</v>
      </c>
      <c r="B77" s="51" t="s">
        <v>32</v>
      </c>
      <c r="C77" s="19">
        <f t="shared" si="3"/>
        <v>81.819999999999993</v>
      </c>
      <c r="D77" s="52">
        <v>250</v>
      </c>
    </row>
    <row r="78" spans="1:4" x14ac:dyDescent="0.25">
      <c r="A78" s="1">
        <v>15</v>
      </c>
      <c r="B78" s="51" t="s">
        <v>32</v>
      </c>
      <c r="C78" s="19">
        <f t="shared" si="3"/>
        <v>81.819999999999993</v>
      </c>
      <c r="D78" s="52">
        <v>250</v>
      </c>
    </row>
    <row r="79" spans="1:4" x14ac:dyDescent="0.25">
      <c r="A79" s="1">
        <v>16</v>
      </c>
      <c r="B79" s="51" t="s">
        <v>32</v>
      </c>
      <c r="C79" s="19">
        <f t="shared" si="3"/>
        <v>81.819999999999993</v>
      </c>
      <c r="D79" s="52">
        <v>250</v>
      </c>
    </row>
    <row r="80" spans="1:4" x14ac:dyDescent="0.25">
      <c r="A80" s="1">
        <v>17</v>
      </c>
      <c r="B80" s="51" t="s">
        <v>32</v>
      </c>
      <c r="C80" s="19">
        <f t="shared" si="3"/>
        <v>81.819999999999993</v>
      </c>
      <c r="D80" s="52">
        <v>250</v>
      </c>
    </row>
    <row r="81" spans="1:4" x14ac:dyDescent="0.25">
      <c r="A81" s="1">
        <v>18</v>
      </c>
      <c r="B81" s="51" t="s">
        <v>99</v>
      </c>
      <c r="C81" s="19">
        <f>75.64+3.57</f>
        <v>79.209999999999994</v>
      </c>
      <c r="D81" s="52">
        <v>250</v>
      </c>
    </row>
    <row r="82" spans="1:4" x14ac:dyDescent="0.25">
      <c r="A82" s="1">
        <v>19</v>
      </c>
      <c r="B82" s="51" t="s">
        <v>98</v>
      </c>
      <c r="C82" s="19">
        <f t="shared" ref="C82:C91" si="4">80.86+3.57</f>
        <v>84.429999999999993</v>
      </c>
      <c r="D82" s="52">
        <v>250</v>
      </c>
    </row>
    <row r="83" spans="1:4" x14ac:dyDescent="0.25">
      <c r="A83" s="1">
        <v>20</v>
      </c>
      <c r="B83" s="51" t="s">
        <v>98</v>
      </c>
      <c r="C83" s="19">
        <f t="shared" si="4"/>
        <v>84.429999999999993</v>
      </c>
      <c r="D83" s="52">
        <v>250</v>
      </c>
    </row>
    <row r="84" spans="1:4" x14ac:dyDescent="0.25">
      <c r="A84" s="1">
        <v>21</v>
      </c>
      <c r="B84" s="51" t="s">
        <v>98</v>
      </c>
      <c r="C84" s="19">
        <f t="shared" si="4"/>
        <v>84.429999999999993</v>
      </c>
      <c r="D84" s="52">
        <v>250</v>
      </c>
    </row>
    <row r="85" spans="1:4" x14ac:dyDescent="0.25">
      <c r="A85" s="1">
        <v>22</v>
      </c>
      <c r="B85" s="51" t="s">
        <v>98</v>
      </c>
      <c r="C85" s="19">
        <f t="shared" si="4"/>
        <v>84.429999999999993</v>
      </c>
      <c r="D85" s="52">
        <v>250</v>
      </c>
    </row>
    <row r="86" spans="1:4" x14ac:dyDescent="0.25">
      <c r="A86" s="1">
        <v>23</v>
      </c>
      <c r="B86" s="51" t="s">
        <v>98</v>
      </c>
      <c r="C86" s="19">
        <f t="shared" si="4"/>
        <v>84.429999999999993</v>
      </c>
      <c r="D86" s="52">
        <v>250</v>
      </c>
    </row>
    <row r="87" spans="1:4" x14ac:dyDescent="0.25">
      <c r="A87" s="1">
        <v>24</v>
      </c>
      <c r="B87" s="51" t="s">
        <v>98</v>
      </c>
      <c r="C87" s="19">
        <f t="shared" si="4"/>
        <v>84.429999999999993</v>
      </c>
      <c r="D87" s="52">
        <v>250</v>
      </c>
    </row>
    <row r="88" spans="1:4" x14ac:dyDescent="0.25">
      <c r="A88" s="1">
        <v>25</v>
      </c>
      <c r="B88" s="51" t="s">
        <v>98</v>
      </c>
      <c r="C88" s="19">
        <f t="shared" si="4"/>
        <v>84.429999999999993</v>
      </c>
      <c r="D88" s="52">
        <v>250</v>
      </c>
    </row>
    <row r="89" spans="1:4" x14ac:dyDescent="0.25">
      <c r="A89" s="1">
        <v>26</v>
      </c>
      <c r="B89" s="51" t="s">
        <v>98</v>
      </c>
      <c r="C89" s="19">
        <f t="shared" si="4"/>
        <v>84.429999999999993</v>
      </c>
      <c r="D89" s="52">
        <v>250</v>
      </c>
    </row>
    <row r="90" spans="1:4" x14ac:dyDescent="0.25">
      <c r="A90" s="1">
        <v>27</v>
      </c>
      <c r="B90" s="51" t="s">
        <v>98</v>
      </c>
      <c r="C90" s="19">
        <f t="shared" si="4"/>
        <v>84.429999999999993</v>
      </c>
      <c r="D90" s="52">
        <v>250</v>
      </c>
    </row>
    <row r="91" spans="1:4" x14ac:dyDescent="0.25">
      <c r="A91" s="1">
        <v>28</v>
      </c>
      <c r="B91" s="51" t="s">
        <v>98</v>
      </c>
      <c r="C91" s="19">
        <f t="shared" si="4"/>
        <v>84.429999999999993</v>
      </c>
      <c r="D91" s="52">
        <v>250</v>
      </c>
    </row>
    <row r="92" spans="1:4" x14ac:dyDescent="0.25">
      <c r="A92" s="1">
        <v>29</v>
      </c>
      <c r="B92" s="51" t="s">
        <v>98</v>
      </c>
      <c r="C92" s="19">
        <v>84.43</v>
      </c>
      <c r="D92" s="52">
        <v>250</v>
      </c>
    </row>
    <row r="93" spans="1:4" x14ac:dyDescent="0.25">
      <c r="A93" s="1">
        <v>30</v>
      </c>
      <c r="B93" s="51" t="s">
        <v>98</v>
      </c>
      <c r="C93" s="19">
        <v>84.43</v>
      </c>
      <c r="D93" s="52">
        <v>250</v>
      </c>
    </row>
    <row r="94" spans="1:4" x14ac:dyDescent="0.25">
      <c r="A94" s="1">
        <v>31</v>
      </c>
      <c r="B94" s="51" t="s">
        <v>98</v>
      </c>
      <c r="C94" s="19">
        <v>84.43</v>
      </c>
      <c r="D94" s="52">
        <v>250</v>
      </c>
    </row>
    <row r="95" spans="1:4" x14ac:dyDescent="0.25">
      <c r="A95" s="1">
        <v>32</v>
      </c>
      <c r="B95" s="51" t="s">
        <v>98</v>
      </c>
      <c r="C95" s="19">
        <v>84.43</v>
      </c>
      <c r="D95" s="52">
        <v>250</v>
      </c>
    </row>
    <row r="96" spans="1:4" x14ac:dyDescent="0.25">
      <c r="A96" s="1">
        <v>33</v>
      </c>
      <c r="B96" s="51" t="s">
        <v>13</v>
      </c>
      <c r="C96" s="19">
        <v>74.97</v>
      </c>
      <c r="D96" s="52">
        <v>250</v>
      </c>
    </row>
    <row r="97" spans="1:4" x14ac:dyDescent="0.25">
      <c r="A97" s="1">
        <v>34</v>
      </c>
      <c r="B97" s="51" t="s">
        <v>21</v>
      </c>
      <c r="C97" s="19">
        <v>80.16</v>
      </c>
      <c r="D97" s="52">
        <v>250</v>
      </c>
    </row>
    <row r="98" spans="1:4" x14ac:dyDescent="0.25">
      <c r="A98" s="1">
        <v>35</v>
      </c>
      <c r="B98" s="51" t="s">
        <v>21</v>
      </c>
      <c r="C98" s="19">
        <f>76.59+3.57</f>
        <v>80.16</v>
      </c>
      <c r="D98" s="52">
        <v>250</v>
      </c>
    </row>
    <row r="99" spans="1:4" x14ac:dyDescent="0.25">
      <c r="A99" s="1">
        <v>36</v>
      </c>
      <c r="B99" s="51" t="s">
        <v>99</v>
      </c>
      <c r="C99" s="29">
        <f>75.64+3.57</f>
        <v>79.209999999999994</v>
      </c>
      <c r="D99" s="52">
        <v>250</v>
      </c>
    </row>
    <row r="100" spans="1:4" x14ac:dyDescent="0.25">
      <c r="A100" s="1">
        <v>37</v>
      </c>
      <c r="B100" s="50" t="s">
        <v>99</v>
      </c>
      <c r="C100" s="29">
        <f t="shared" ref="C100:C104" si="5">75.64+3.57</f>
        <v>79.209999999999994</v>
      </c>
      <c r="D100" s="52">
        <v>250</v>
      </c>
    </row>
    <row r="101" spans="1:4" x14ac:dyDescent="0.25">
      <c r="A101" s="1">
        <v>38</v>
      </c>
      <c r="B101" s="50" t="s">
        <v>99</v>
      </c>
      <c r="C101" s="29">
        <f t="shared" si="5"/>
        <v>79.209999999999994</v>
      </c>
      <c r="D101" s="52">
        <v>250</v>
      </c>
    </row>
    <row r="102" spans="1:4" x14ac:dyDescent="0.25">
      <c r="A102" s="1">
        <v>39</v>
      </c>
      <c r="B102" s="50" t="s">
        <v>99</v>
      </c>
      <c r="C102" s="29">
        <f t="shared" si="5"/>
        <v>79.209999999999994</v>
      </c>
      <c r="D102" s="52">
        <v>250</v>
      </c>
    </row>
    <row r="103" spans="1:4" x14ac:dyDescent="0.25">
      <c r="A103" s="1">
        <v>40</v>
      </c>
      <c r="B103" s="51" t="s">
        <v>99</v>
      </c>
      <c r="C103" s="29">
        <f t="shared" si="5"/>
        <v>79.209999999999994</v>
      </c>
      <c r="D103" s="52">
        <v>250</v>
      </c>
    </row>
    <row r="104" spans="1:4" x14ac:dyDescent="0.25">
      <c r="A104" s="1">
        <v>41</v>
      </c>
      <c r="B104" s="51" t="s">
        <v>99</v>
      </c>
      <c r="C104" s="29">
        <f t="shared" si="5"/>
        <v>79.209999999999994</v>
      </c>
      <c r="D104" s="52">
        <v>250</v>
      </c>
    </row>
    <row r="105" spans="1:4" x14ac:dyDescent="0.25">
      <c r="A105" s="1">
        <v>42</v>
      </c>
      <c r="B105" s="51" t="s">
        <v>100</v>
      </c>
      <c r="C105" s="19">
        <f>73.59+3.57</f>
        <v>77.16</v>
      </c>
      <c r="D105" s="52">
        <v>250</v>
      </c>
    </row>
    <row r="106" spans="1:4" x14ac:dyDescent="0.25">
      <c r="A106" s="1">
        <v>43</v>
      </c>
      <c r="B106" s="51" t="s">
        <v>100</v>
      </c>
      <c r="C106" s="19">
        <f t="shared" ref="C106:C109" si="6">73.59+3.57</f>
        <v>77.16</v>
      </c>
      <c r="D106" s="52">
        <v>250</v>
      </c>
    </row>
    <row r="107" spans="1:4" x14ac:dyDescent="0.25">
      <c r="A107" s="1">
        <v>44</v>
      </c>
      <c r="B107" s="51" t="s">
        <v>100</v>
      </c>
      <c r="C107" s="19">
        <f t="shared" si="6"/>
        <v>77.16</v>
      </c>
      <c r="D107" s="52">
        <v>250</v>
      </c>
    </row>
    <row r="108" spans="1:4" x14ac:dyDescent="0.25">
      <c r="A108" s="1">
        <v>45</v>
      </c>
      <c r="B108" s="51" t="s">
        <v>100</v>
      </c>
      <c r="C108" s="19">
        <f t="shared" si="6"/>
        <v>77.16</v>
      </c>
      <c r="D108" s="52">
        <v>250</v>
      </c>
    </row>
    <row r="109" spans="1:4" x14ac:dyDescent="0.25">
      <c r="A109" s="1">
        <v>46</v>
      </c>
      <c r="B109" s="51" t="s">
        <v>100</v>
      </c>
      <c r="C109" s="19">
        <f t="shared" si="6"/>
        <v>77.16</v>
      </c>
      <c r="D109" s="52">
        <v>250</v>
      </c>
    </row>
    <row r="110" spans="1:4" x14ac:dyDescent="0.25">
      <c r="A110" s="1">
        <v>47</v>
      </c>
      <c r="B110" s="51" t="s">
        <v>13</v>
      </c>
      <c r="C110" s="19">
        <f>71.4+3.57</f>
        <v>74.97</v>
      </c>
      <c r="D110" s="52">
        <v>250</v>
      </c>
    </row>
    <row r="111" spans="1:4" x14ac:dyDescent="0.25">
      <c r="A111" s="1">
        <v>48</v>
      </c>
      <c r="B111" s="51" t="s">
        <v>13</v>
      </c>
      <c r="C111" s="19">
        <v>74.97</v>
      </c>
      <c r="D111" s="52">
        <f>250*0.933333333333333</f>
        <v>233.33333333333326</v>
      </c>
    </row>
  </sheetData>
  <mergeCells count="40">
    <mergeCell ref="A57:H57"/>
    <mergeCell ref="A10:C10"/>
    <mergeCell ref="H7:H8"/>
    <mergeCell ref="C6:C8"/>
    <mergeCell ref="A6:A8"/>
    <mergeCell ref="H15:H16"/>
    <mergeCell ref="A41:C41"/>
    <mergeCell ref="A26:H26"/>
    <mergeCell ref="A28:A30"/>
    <mergeCell ref="B28:B30"/>
    <mergeCell ref="C28:C30"/>
    <mergeCell ref="D28:H28"/>
    <mergeCell ref="D29:D30"/>
    <mergeCell ref="E29:E30"/>
    <mergeCell ref="F29:F30"/>
    <mergeCell ref="G29:G30"/>
    <mergeCell ref="F15:F16"/>
    <mergeCell ref="A4:H4"/>
    <mergeCell ref="D7:D8"/>
    <mergeCell ref="E7:E8"/>
    <mergeCell ref="F7:F8"/>
    <mergeCell ref="G7:G8"/>
    <mergeCell ref="D6:H6"/>
    <mergeCell ref="B6:B8"/>
    <mergeCell ref="G15:G16"/>
    <mergeCell ref="H29:H30"/>
    <mergeCell ref="A2:H2"/>
    <mergeCell ref="A24:C24"/>
    <mergeCell ref="A62:A63"/>
    <mergeCell ref="B62:B63"/>
    <mergeCell ref="C62:C63"/>
    <mergeCell ref="D62:D63"/>
    <mergeCell ref="A60:D60"/>
    <mergeCell ref="A12:H12"/>
    <mergeCell ref="A14:A16"/>
    <mergeCell ref="B14:B16"/>
    <mergeCell ref="C14:C16"/>
    <mergeCell ref="D14:H14"/>
    <mergeCell ref="D15:D16"/>
    <mergeCell ref="E15:E16"/>
  </mergeCells>
  <phoneticPr fontId="3" type="noConversion"/>
  <printOptions horizontalCentered="1"/>
  <pageMargins left="0.6692913385826772" right="0.51181102362204722" top="1.5442519685039371" bottom="0.74803149606299213" header="0.23622047244094491" footer="0.31496062992125984"/>
  <pageSetup paperSize="9" scale="71" orientation="portrait" r:id="rId1"/>
  <headerFooter>
    <oddHeader xml:space="preserve">&amp;L
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zoomScaleNormal="100" workbookViewId="0">
      <selection activeCell="D132" sqref="D132"/>
    </sheetView>
  </sheetViews>
  <sheetFormatPr baseColWidth="10" defaultRowHeight="15" x14ac:dyDescent="0.25"/>
  <cols>
    <col min="1" max="1" width="5.28515625" customWidth="1"/>
    <col min="2" max="2" width="54.140625" bestFit="1" customWidth="1"/>
    <col min="3" max="3" width="14.7109375" customWidth="1"/>
  </cols>
  <sheetData>
    <row r="1" spans="1:7" ht="15" customHeight="1" x14ac:dyDescent="0.25">
      <c r="A1" s="77" t="s">
        <v>154</v>
      </c>
      <c r="B1" s="77"/>
      <c r="C1" s="77"/>
      <c r="D1" s="46"/>
      <c r="E1" s="46"/>
      <c r="F1" s="46"/>
      <c r="G1" s="46"/>
    </row>
    <row r="2" spans="1:7" ht="31.5" customHeight="1" x14ac:dyDescent="0.25">
      <c r="A2" s="77"/>
      <c r="B2" s="77"/>
      <c r="C2" s="77"/>
      <c r="D2" s="46"/>
      <c r="E2" s="46"/>
      <c r="F2" s="46"/>
      <c r="G2" s="46"/>
    </row>
    <row r="3" spans="1:7" x14ac:dyDescent="0.25">
      <c r="A3" s="42"/>
      <c r="B3" s="42"/>
      <c r="C3" s="42"/>
    </row>
    <row r="4" spans="1:7" x14ac:dyDescent="0.25">
      <c r="A4" s="10"/>
      <c r="B4" s="11"/>
      <c r="C4" s="12"/>
    </row>
    <row r="5" spans="1:7" ht="25.5" x14ac:dyDescent="0.25">
      <c r="A5" s="47" t="s">
        <v>12</v>
      </c>
      <c r="B5" s="47" t="s">
        <v>54</v>
      </c>
      <c r="C5" s="48" t="s">
        <v>53</v>
      </c>
    </row>
    <row r="6" spans="1:7" x14ac:dyDescent="0.25">
      <c r="A6" s="13">
        <v>1</v>
      </c>
      <c r="B6" s="40" t="s">
        <v>84</v>
      </c>
      <c r="C6" s="32">
        <v>16000</v>
      </c>
    </row>
    <row r="7" spans="1:7" x14ac:dyDescent="0.25">
      <c r="A7" s="13">
        <v>2</v>
      </c>
      <c r="B7" s="40" t="s">
        <v>148</v>
      </c>
      <c r="C7" s="32">
        <v>18000</v>
      </c>
    </row>
    <row r="8" spans="1:7" x14ac:dyDescent="0.25">
      <c r="A8" s="13">
        <v>3</v>
      </c>
      <c r="B8" s="40" t="s">
        <v>101</v>
      </c>
      <c r="C8" s="32">
        <v>9000</v>
      </c>
    </row>
    <row r="9" spans="1:7" ht="15.75" x14ac:dyDescent="0.25">
      <c r="A9" s="13">
        <v>4</v>
      </c>
      <c r="B9" s="78" t="s">
        <v>102</v>
      </c>
      <c r="C9" s="33">
        <v>6150</v>
      </c>
    </row>
    <row r="10" spans="1:7" ht="15.75" x14ac:dyDescent="0.25">
      <c r="A10" s="13">
        <v>5</v>
      </c>
      <c r="B10" s="78" t="s">
        <v>104</v>
      </c>
      <c r="C10" s="34">
        <v>8000</v>
      </c>
    </row>
    <row r="11" spans="1:7" x14ac:dyDescent="0.25">
      <c r="A11" s="13">
        <v>6</v>
      </c>
      <c r="B11" s="40" t="s">
        <v>144</v>
      </c>
      <c r="C11" s="32">
        <v>9000</v>
      </c>
    </row>
    <row r="12" spans="1:7" x14ac:dyDescent="0.25">
      <c r="A12" s="13">
        <v>7</v>
      </c>
      <c r="B12" s="40" t="s">
        <v>63</v>
      </c>
      <c r="C12" s="32">
        <v>9000</v>
      </c>
    </row>
    <row r="13" spans="1:7" x14ac:dyDescent="0.25">
      <c r="A13" s="13">
        <v>8</v>
      </c>
      <c r="B13" s="40" t="s">
        <v>91</v>
      </c>
      <c r="C13" s="32">
        <v>8000</v>
      </c>
    </row>
    <row r="14" spans="1:7" x14ac:dyDescent="0.25">
      <c r="A14" s="13">
        <v>9</v>
      </c>
      <c r="B14" s="40" t="s">
        <v>61</v>
      </c>
      <c r="C14" s="32">
        <v>16000</v>
      </c>
    </row>
    <row r="15" spans="1:7" x14ac:dyDescent="0.25">
      <c r="A15" s="13">
        <v>10</v>
      </c>
      <c r="B15" s="40" t="s">
        <v>85</v>
      </c>
      <c r="C15" s="32">
        <v>8000</v>
      </c>
    </row>
    <row r="16" spans="1:7" ht="15.75" x14ac:dyDescent="0.25">
      <c r="A16" s="13">
        <v>11</v>
      </c>
      <c r="B16" s="78" t="s">
        <v>82</v>
      </c>
      <c r="C16" s="34">
        <v>6000</v>
      </c>
    </row>
    <row r="17" spans="1:3" x14ac:dyDescent="0.25">
      <c r="A17" s="13">
        <v>12</v>
      </c>
      <c r="B17" s="40" t="s">
        <v>88</v>
      </c>
      <c r="C17" s="32">
        <v>8000</v>
      </c>
    </row>
    <row r="18" spans="1:3" x14ac:dyDescent="0.25">
      <c r="A18" s="13">
        <v>13</v>
      </c>
      <c r="B18" s="79" t="s">
        <v>78</v>
      </c>
      <c r="C18" s="35">
        <v>12000</v>
      </c>
    </row>
    <row r="19" spans="1:3" x14ac:dyDescent="0.25">
      <c r="A19" s="13">
        <v>14</v>
      </c>
      <c r="B19" s="79" t="s">
        <v>79</v>
      </c>
      <c r="C19" s="35">
        <v>5500</v>
      </c>
    </row>
    <row r="20" spans="1:3" x14ac:dyDescent="0.25">
      <c r="A20" s="13">
        <v>15</v>
      </c>
      <c r="B20" s="40" t="s">
        <v>105</v>
      </c>
      <c r="C20" s="32">
        <v>5500</v>
      </c>
    </row>
    <row r="21" spans="1:3" x14ac:dyDescent="0.25">
      <c r="A21" s="13">
        <v>16</v>
      </c>
      <c r="B21" s="40" t="s">
        <v>103</v>
      </c>
      <c r="C21" s="32">
        <v>10000</v>
      </c>
    </row>
    <row r="22" spans="1:3" x14ac:dyDescent="0.25">
      <c r="A22" s="13">
        <v>17</v>
      </c>
      <c r="B22" s="40" t="s">
        <v>90</v>
      </c>
      <c r="C22" s="32">
        <v>9000</v>
      </c>
    </row>
    <row r="23" spans="1:3" x14ac:dyDescent="0.25">
      <c r="A23" s="13">
        <v>18</v>
      </c>
      <c r="B23" s="40" t="s">
        <v>82</v>
      </c>
      <c r="C23" s="34">
        <v>5000</v>
      </c>
    </row>
    <row r="24" spans="1:3" x14ac:dyDescent="0.25">
      <c r="A24" s="13">
        <v>19</v>
      </c>
      <c r="B24" s="40" t="s">
        <v>82</v>
      </c>
      <c r="C24" s="35">
        <v>4000</v>
      </c>
    </row>
    <row r="25" spans="1:3" x14ac:dyDescent="0.25">
      <c r="A25" s="13">
        <v>20</v>
      </c>
      <c r="B25" s="40" t="s">
        <v>82</v>
      </c>
      <c r="C25" s="32">
        <v>4000</v>
      </c>
    </row>
    <row r="26" spans="1:3" x14ac:dyDescent="0.25">
      <c r="A26" s="13">
        <v>21</v>
      </c>
      <c r="B26" s="40" t="s">
        <v>47</v>
      </c>
      <c r="C26" s="32">
        <v>3600</v>
      </c>
    </row>
    <row r="27" spans="1:3" x14ac:dyDescent="0.25">
      <c r="A27" s="13">
        <v>22</v>
      </c>
      <c r="B27" s="43" t="s">
        <v>143</v>
      </c>
      <c r="C27" s="35">
        <v>4000</v>
      </c>
    </row>
    <row r="28" spans="1:3" x14ac:dyDescent="0.25">
      <c r="A28" s="13">
        <v>23</v>
      </c>
      <c r="B28" s="40" t="s">
        <v>82</v>
      </c>
      <c r="C28" s="35">
        <v>3500</v>
      </c>
    </row>
    <row r="29" spans="1:3" x14ac:dyDescent="0.25">
      <c r="A29" s="13">
        <v>24</v>
      </c>
      <c r="B29" s="40" t="s">
        <v>47</v>
      </c>
      <c r="C29" s="32">
        <v>4100</v>
      </c>
    </row>
    <row r="30" spans="1:3" ht="15.75" x14ac:dyDescent="0.25">
      <c r="A30" s="13">
        <v>25</v>
      </c>
      <c r="B30" s="78" t="s">
        <v>47</v>
      </c>
      <c r="C30" s="32">
        <v>3700</v>
      </c>
    </row>
    <row r="31" spans="1:3" x14ac:dyDescent="0.25">
      <c r="A31" s="13">
        <v>26</v>
      </c>
      <c r="B31" s="40" t="s">
        <v>86</v>
      </c>
      <c r="C31" s="32">
        <v>2300</v>
      </c>
    </row>
    <row r="32" spans="1:3" x14ac:dyDescent="0.25">
      <c r="A32" s="13">
        <v>27</v>
      </c>
      <c r="B32" s="40" t="s">
        <v>82</v>
      </c>
      <c r="C32" s="35">
        <v>4000</v>
      </c>
    </row>
    <row r="33" spans="1:3" x14ac:dyDescent="0.25">
      <c r="A33" s="13">
        <v>28</v>
      </c>
      <c r="B33" s="40" t="s">
        <v>103</v>
      </c>
      <c r="C33" s="35">
        <v>7244</v>
      </c>
    </row>
    <row r="34" spans="1:3" x14ac:dyDescent="0.25">
      <c r="A34" s="13">
        <v>29</v>
      </c>
      <c r="B34" s="44" t="s">
        <v>84</v>
      </c>
      <c r="C34" s="35">
        <v>16692.310000000001</v>
      </c>
    </row>
    <row r="35" spans="1:3" x14ac:dyDescent="0.25">
      <c r="A35" s="13">
        <v>30</v>
      </c>
      <c r="B35" s="80" t="s">
        <v>82</v>
      </c>
      <c r="C35" s="32">
        <v>4173.08</v>
      </c>
    </row>
    <row r="36" spans="1:3" x14ac:dyDescent="0.25">
      <c r="A36" s="13">
        <v>31</v>
      </c>
      <c r="B36" s="30" t="s">
        <v>46</v>
      </c>
      <c r="C36" s="35">
        <v>2500</v>
      </c>
    </row>
    <row r="37" spans="1:3" ht="14.25" customHeight="1" x14ac:dyDescent="0.25">
      <c r="A37" s="13">
        <v>32</v>
      </c>
      <c r="B37" s="30" t="s">
        <v>46</v>
      </c>
      <c r="C37" s="35">
        <v>2300</v>
      </c>
    </row>
    <row r="38" spans="1:3" x14ac:dyDescent="0.25">
      <c r="A38" s="13">
        <v>33</v>
      </c>
      <c r="B38" s="30" t="s">
        <v>46</v>
      </c>
      <c r="C38" s="35">
        <v>3200</v>
      </c>
    </row>
    <row r="39" spans="1:3" x14ac:dyDescent="0.25">
      <c r="A39" s="13">
        <v>34</v>
      </c>
      <c r="B39" s="40" t="s">
        <v>82</v>
      </c>
      <c r="C39" s="35">
        <v>4000</v>
      </c>
    </row>
    <row r="40" spans="1:3" x14ac:dyDescent="0.25">
      <c r="A40" s="13">
        <v>35</v>
      </c>
      <c r="B40" s="31" t="s">
        <v>106</v>
      </c>
      <c r="C40" s="35">
        <v>8500</v>
      </c>
    </row>
    <row r="41" spans="1:3" x14ac:dyDescent="0.25">
      <c r="A41" s="13">
        <v>36</v>
      </c>
      <c r="B41" s="30" t="s">
        <v>46</v>
      </c>
      <c r="C41" s="35">
        <v>2300</v>
      </c>
    </row>
    <row r="42" spans="1:3" x14ac:dyDescent="0.25">
      <c r="A42" s="13">
        <v>37</v>
      </c>
      <c r="B42" s="30" t="s">
        <v>0</v>
      </c>
      <c r="C42" s="35">
        <v>2300</v>
      </c>
    </row>
    <row r="43" spans="1:3" ht="15.75" x14ac:dyDescent="0.25">
      <c r="A43" s="13">
        <v>38</v>
      </c>
      <c r="B43" s="78" t="s">
        <v>149</v>
      </c>
      <c r="C43" s="34">
        <v>8000</v>
      </c>
    </row>
    <row r="44" spans="1:3" x14ac:dyDescent="0.25">
      <c r="A44" s="13">
        <v>39</v>
      </c>
      <c r="B44" s="30" t="s">
        <v>46</v>
      </c>
      <c r="C44" s="35">
        <v>2300</v>
      </c>
    </row>
    <row r="45" spans="1:3" x14ac:dyDescent="0.25">
      <c r="A45" s="13">
        <v>40</v>
      </c>
      <c r="B45" s="40" t="s">
        <v>103</v>
      </c>
      <c r="C45" s="35">
        <v>8000</v>
      </c>
    </row>
    <row r="46" spans="1:3" x14ac:dyDescent="0.25">
      <c r="A46" s="13">
        <v>41</v>
      </c>
      <c r="B46" s="30" t="s">
        <v>46</v>
      </c>
      <c r="C46" s="32">
        <v>2300</v>
      </c>
    </row>
    <row r="47" spans="1:3" x14ac:dyDescent="0.25">
      <c r="A47" s="13">
        <v>42</v>
      </c>
      <c r="B47" s="80" t="s">
        <v>82</v>
      </c>
      <c r="C47" s="34">
        <v>7500</v>
      </c>
    </row>
    <row r="48" spans="1:3" x14ac:dyDescent="0.25">
      <c r="A48" s="13">
        <v>43</v>
      </c>
      <c r="B48" s="80" t="s">
        <v>46</v>
      </c>
      <c r="C48" s="32">
        <v>2300</v>
      </c>
    </row>
    <row r="49" spans="1:3" x14ac:dyDescent="0.25">
      <c r="A49" s="13">
        <v>44</v>
      </c>
      <c r="B49" s="80" t="s">
        <v>46</v>
      </c>
      <c r="C49" s="32">
        <v>2300</v>
      </c>
    </row>
    <row r="50" spans="1:3" x14ac:dyDescent="0.25">
      <c r="A50" s="13">
        <v>45</v>
      </c>
      <c r="B50" s="80" t="s">
        <v>46</v>
      </c>
      <c r="C50" s="32">
        <v>2300</v>
      </c>
    </row>
    <row r="51" spans="1:3" x14ac:dyDescent="0.25">
      <c r="A51" s="13">
        <v>46</v>
      </c>
      <c r="B51" s="80" t="s">
        <v>46</v>
      </c>
      <c r="C51" s="32">
        <v>2300</v>
      </c>
    </row>
    <row r="52" spans="1:3" x14ac:dyDescent="0.25">
      <c r="A52" s="13">
        <v>47</v>
      </c>
      <c r="B52" s="80" t="s">
        <v>46</v>
      </c>
      <c r="C52" s="32">
        <v>2300</v>
      </c>
    </row>
    <row r="53" spans="1:3" x14ac:dyDescent="0.25">
      <c r="A53" s="13">
        <v>48</v>
      </c>
      <c r="B53" s="80" t="s">
        <v>47</v>
      </c>
      <c r="C53" s="32">
        <v>4000</v>
      </c>
    </row>
    <row r="54" spans="1:3" x14ac:dyDescent="0.25">
      <c r="A54" s="13">
        <v>49</v>
      </c>
      <c r="B54" s="80" t="s">
        <v>46</v>
      </c>
      <c r="C54" s="32">
        <v>3200</v>
      </c>
    </row>
    <row r="55" spans="1:3" x14ac:dyDescent="0.25">
      <c r="A55" s="13">
        <v>50</v>
      </c>
      <c r="B55" s="80" t="s">
        <v>46</v>
      </c>
      <c r="C55" s="32">
        <v>2300</v>
      </c>
    </row>
    <row r="56" spans="1:3" x14ac:dyDescent="0.25">
      <c r="A56" s="13">
        <v>51</v>
      </c>
      <c r="B56" s="80" t="s">
        <v>80</v>
      </c>
      <c r="C56" s="34">
        <v>7500</v>
      </c>
    </row>
    <row r="57" spans="1:3" x14ac:dyDescent="0.25">
      <c r="A57" s="13">
        <v>52</v>
      </c>
      <c r="B57" s="80" t="s">
        <v>82</v>
      </c>
      <c r="C57" s="32">
        <v>4250</v>
      </c>
    </row>
    <row r="58" spans="1:3" x14ac:dyDescent="0.25">
      <c r="A58" s="13">
        <v>53</v>
      </c>
      <c r="B58" s="80" t="s">
        <v>46</v>
      </c>
      <c r="C58" s="32">
        <v>2300</v>
      </c>
    </row>
    <row r="59" spans="1:3" x14ac:dyDescent="0.25">
      <c r="A59" s="13">
        <v>54</v>
      </c>
      <c r="B59" s="80" t="s">
        <v>46</v>
      </c>
      <c r="C59" s="32">
        <v>4000</v>
      </c>
    </row>
    <row r="60" spans="1:3" x14ac:dyDescent="0.25">
      <c r="A60" s="13">
        <v>55</v>
      </c>
      <c r="B60" s="80" t="s">
        <v>46</v>
      </c>
      <c r="C60" s="32">
        <v>3200</v>
      </c>
    </row>
    <row r="61" spans="1:3" x14ac:dyDescent="0.25">
      <c r="A61" s="13">
        <v>56</v>
      </c>
      <c r="B61" s="80" t="s">
        <v>46</v>
      </c>
      <c r="C61" s="32">
        <v>2500</v>
      </c>
    </row>
    <row r="62" spans="1:3" x14ac:dyDescent="0.25">
      <c r="A62" s="13">
        <v>57</v>
      </c>
      <c r="B62" s="30" t="s">
        <v>46</v>
      </c>
      <c r="C62" s="32">
        <v>2300</v>
      </c>
    </row>
    <row r="63" spans="1:3" x14ac:dyDescent="0.25">
      <c r="A63" s="13">
        <v>58</v>
      </c>
      <c r="B63" s="30" t="s">
        <v>46</v>
      </c>
      <c r="C63" s="32">
        <v>2300</v>
      </c>
    </row>
    <row r="64" spans="1:3" x14ac:dyDescent="0.25">
      <c r="A64" s="13">
        <v>59</v>
      </c>
      <c r="B64" s="44" t="s">
        <v>46</v>
      </c>
      <c r="C64" s="32">
        <v>2300</v>
      </c>
    </row>
    <row r="65" spans="1:3" x14ac:dyDescent="0.25">
      <c r="A65" s="13">
        <v>60</v>
      </c>
      <c r="B65" s="30" t="s">
        <v>46</v>
      </c>
      <c r="C65" s="32">
        <v>2300</v>
      </c>
    </row>
    <row r="66" spans="1:3" x14ac:dyDescent="0.25">
      <c r="A66" s="13">
        <v>61</v>
      </c>
      <c r="B66" s="43" t="s">
        <v>107</v>
      </c>
      <c r="C66" s="36">
        <v>9000</v>
      </c>
    </row>
    <row r="67" spans="1:3" ht="15" customHeight="1" x14ac:dyDescent="0.25">
      <c r="A67" s="13">
        <v>62</v>
      </c>
      <c r="B67" s="40" t="s">
        <v>62</v>
      </c>
      <c r="C67" s="36">
        <v>9000</v>
      </c>
    </row>
    <row r="68" spans="1:3" x14ac:dyDescent="0.25">
      <c r="A68" s="13">
        <v>63</v>
      </c>
      <c r="B68" s="81" t="s">
        <v>108</v>
      </c>
      <c r="C68" s="37">
        <v>9000</v>
      </c>
    </row>
    <row r="69" spans="1:3" ht="15" customHeight="1" x14ac:dyDescent="0.25">
      <c r="A69" s="13">
        <v>64</v>
      </c>
      <c r="B69" s="79" t="s">
        <v>103</v>
      </c>
      <c r="C69" s="36">
        <v>5000</v>
      </c>
    </row>
    <row r="70" spans="1:3" x14ac:dyDescent="0.25">
      <c r="A70" s="13">
        <v>65</v>
      </c>
      <c r="B70" s="82" t="s">
        <v>82</v>
      </c>
      <c r="C70" s="37">
        <v>5000</v>
      </c>
    </row>
    <row r="71" spans="1:3" x14ac:dyDescent="0.25">
      <c r="A71" s="13">
        <v>66</v>
      </c>
      <c r="B71" s="40" t="s">
        <v>83</v>
      </c>
      <c r="C71" s="32">
        <v>4800</v>
      </c>
    </row>
    <row r="72" spans="1:3" x14ac:dyDescent="0.25">
      <c r="A72" s="13">
        <v>67</v>
      </c>
      <c r="B72" s="44" t="s">
        <v>77</v>
      </c>
      <c r="C72" s="32">
        <v>9000</v>
      </c>
    </row>
    <row r="73" spans="1:3" x14ac:dyDescent="0.25">
      <c r="A73" s="13">
        <v>68</v>
      </c>
      <c r="B73" s="80" t="s">
        <v>109</v>
      </c>
      <c r="C73" s="32">
        <v>4500</v>
      </c>
    </row>
    <row r="74" spans="1:3" x14ac:dyDescent="0.25">
      <c r="A74" s="13">
        <v>69</v>
      </c>
      <c r="B74" s="80" t="s">
        <v>109</v>
      </c>
      <c r="C74" s="32">
        <v>4000</v>
      </c>
    </row>
    <row r="75" spans="1:3" x14ac:dyDescent="0.25">
      <c r="A75" s="13">
        <v>70</v>
      </c>
      <c r="B75" s="30" t="s">
        <v>109</v>
      </c>
      <c r="C75" s="32">
        <v>4500</v>
      </c>
    </row>
    <row r="76" spans="1:3" x14ac:dyDescent="0.25">
      <c r="A76" s="13">
        <v>71</v>
      </c>
      <c r="B76" s="30" t="s">
        <v>109</v>
      </c>
      <c r="C76" s="32">
        <v>4000</v>
      </c>
    </row>
    <row r="77" spans="1:3" x14ac:dyDescent="0.25">
      <c r="A77" s="13">
        <v>72</v>
      </c>
      <c r="B77" s="80" t="s">
        <v>103</v>
      </c>
      <c r="C77" s="32">
        <v>6000</v>
      </c>
    </row>
    <row r="78" spans="1:3" x14ac:dyDescent="0.25">
      <c r="A78" s="13">
        <v>73</v>
      </c>
      <c r="B78" s="80" t="s">
        <v>109</v>
      </c>
      <c r="C78" s="32">
        <v>5000</v>
      </c>
    </row>
    <row r="79" spans="1:3" x14ac:dyDescent="0.25">
      <c r="A79" s="13">
        <v>74</v>
      </c>
      <c r="B79" s="80" t="s">
        <v>109</v>
      </c>
      <c r="C79" s="32">
        <v>4000</v>
      </c>
    </row>
    <row r="80" spans="1:3" x14ac:dyDescent="0.25">
      <c r="A80" s="13">
        <v>75</v>
      </c>
      <c r="B80" s="80" t="s">
        <v>110</v>
      </c>
      <c r="C80" s="32">
        <v>4000</v>
      </c>
    </row>
    <row r="81" spans="1:3" x14ac:dyDescent="0.25">
      <c r="A81" s="13">
        <v>76</v>
      </c>
      <c r="B81" s="80" t="s">
        <v>109</v>
      </c>
      <c r="C81" s="32">
        <v>4000</v>
      </c>
    </row>
    <row r="82" spans="1:3" x14ac:dyDescent="0.25">
      <c r="A82" s="13">
        <v>77</v>
      </c>
      <c r="B82" s="80" t="s">
        <v>109</v>
      </c>
      <c r="C82" s="32">
        <v>4000</v>
      </c>
    </row>
    <row r="83" spans="1:3" x14ac:dyDescent="0.25">
      <c r="A83" s="13">
        <v>78</v>
      </c>
      <c r="B83" s="80" t="s">
        <v>46</v>
      </c>
      <c r="C83" s="32">
        <v>2400</v>
      </c>
    </row>
    <row r="84" spans="1:3" x14ac:dyDescent="0.25">
      <c r="A84" s="13">
        <v>79</v>
      </c>
      <c r="B84" s="83" t="s">
        <v>92</v>
      </c>
      <c r="C84" s="35">
        <v>8000</v>
      </c>
    </row>
    <row r="85" spans="1:3" x14ac:dyDescent="0.25">
      <c r="A85" s="13">
        <v>80</v>
      </c>
      <c r="B85" s="79" t="s">
        <v>80</v>
      </c>
      <c r="C85" s="35">
        <v>8000</v>
      </c>
    </row>
    <row r="86" spans="1:3" x14ac:dyDescent="0.25">
      <c r="A86" s="13">
        <v>81</v>
      </c>
      <c r="B86" s="80" t="s">
        <v>93</v>
      </c>
      <c r="C86" s="32">
        <v>7500</v>
      </c>
    </row>
    <row r="87" spans="1:3" x14ac:dyDescent="0.25">
      <c r="A87" s="13">
        <v>82</v>
      </c>
      <c r="B87" s="80" t="s">
        <v>82</v>
      </c>
      <c r="C87" s="35">
        <v>4000</v>
      </c>
    </row>
    <row r="88" spans="1:3" x14ac:dyDescent="0.25">
      <c r="A88" s="13">
        <v>83</v>
      </c>
      <c r="B88" s="80" t="s">
        <v>46</v>
      </c>
      <c r="C88" s="32">
        <v>3000</v>
      </c>
    </row>
    <row r="89" spans="1:3" x14ac:dyDescent="0.25">
      <c r="A89" s="13">
        <v>84</v>
      </c>
      <c r="B89" s="80" t="s">
        <v>46</v>
      </c>
      <c r="C89" s="32">
        <v>2400</v>
      </c>
    </row>
    <row r="90" spans="1:3" x14ac:dyDescent="0.25">
      <c r="A90" s="13">
        <v>85</v>
      </c>
      <c r="B90" s="80" t="s">
        <v>46</v>
      </c>
      <c r="C90" s="32">
        <v>2400</v>
      </c>
    </row>
    <row r="91" spans="1:3" x14ac:dyDescent="0.25">
      <c r="A91" s="13">
        <v>86</v>
      </c>
      <c r="B91" s="80" t="s">
        <v>111</v>
      </c>
      <c r="C91" s="32">
        <v>8000</v>
      </c>
    </row>
    <row r="92" spans="1:3" x14ac:dyDescent="0.25">
      <c r="A92" s="13">
        <v>87</v>
      </c>
      <c r="B92" s="80" t="s">
        <v>46</v>
      </c>
      <c r="C92" s="32">
        <v>2600</v>
      </c>
    </row>
    <row r="93" spans="1:3" x14ac:dyDescent="0.25">
      <c r="A93" s="13">
        <v>88</v>
      </c>
      <c r="B93" s="80" t="s">
        <v>94</v>
      </c>
      <c r="C93" s="32">
        <v>13500</v>
      </c>
    </row>
    <row r="94" spans="1:3" x14ac:dyDescent="0.25">
      <c r="A94" s="13">
        <v>89</v>
      </c>
      <c r="B94" s="80" t="s">
        <v>64</v>
      </c>
      <c r="C94" s="32">
        <v>4000</v>
      </c>
    </row>
    <row r="95" spans="1:3" x14ac:dyDescent="0.25">
      <c r="A95" s="13">
        <v>90</v>
      </c>
      <c r="B95" s="80" t="s">
        <v>64</v>
      </c>
      <c r="C95" s="32">
        <v>4000</v>
      </c>
    </row>
    <row r="96" spans="1:3" x14ac:dyDescent="0.25">
      <c r="A96" s="13">
        <v>91</v>
      </c>
      <c r="B96" s="30" t="s">
        <v>95</v>
      </c>
      <c r="C96" s="32">
        <v>3500</v>
      </c>
    </row>
    <row r="97" spans="1:3" x14ac:dyDescent="0.25">
      <c r="A97" s="13">
        <v>92</v>
      </c>
      <c r="B97" s="30" t="s">
        <v>46</v>
      </c>
      <c r="C97" s="32">
        <v>2300</v>
      </c>
    </row>
    <row r="98" spans="1:3" x14ac:dyDescent="0.25">
      <c r="A98" s="13">
        <v>93</v>
      </c>
      <c r="B98" s="30" t="s">
        <v>46</v>
      </c>
      <c r="C98" s="32">
        <v>2300</v>
      </c>
    </row>
    <row r="99" spans="1:3" x14ac:dyDescent="0.25">
      <c r="A99" s="13">
        <v>94</v>
      </c>
      <c r="B99" s="30" t="s">
        <v>46</v>
      </c>
      <c r="C99" s="87">
        <v>2300</v>
      </c>
    </row>
    <row r="100" spans="1:3" x14ac:dyDescent="0.25">
      <c r="A100" s="13">
        <v>95</v>
      </c>
      <c r="B100" s="80" t="s">
        <v>46</v>
      </c>
      <c r="C100" s="32">
        <v>2300</v>
      </c>
    </row>
    <row r="101" spans="1:3" x14ac:dyDescent="0.25">
      <c r="A101" s="13">
        <v>96</v>
      </c>
      <c r="B101" s="30" t="s">
        <v>46</v>
      </c>
      <c r="C101" s="32">
        <v>2300</v>
      </c>
    </row>
    <row r="102" spans="1:3" x14ac:dyDescent="0.25">
      <c r="A102" s="13">
        <v>97</v>
      </c>
      <c r="B102" s="30" t="s">
        <v>46</v>
      </c>
      <c r="C102" s="87">
        <v>2300</v>
      </c>
    </row>
    <row r="103" spans="1:3" x14ac:dyDescent="0.25">
      <c r="A103" s="13">
        <v>98</v>
      </c>
      <c r="B103" s="30" t="s">
        <v>46</v>
      </c>
      <c r="C103" s="87">
        <v>2300</v>
      </c>
    </row>
    <row r="104" spans="1:3" x14ac:dyDescent="0.25">
      <c r="A104" s="13">
        <v>99</v>
      </c>
      <c r="B104" s="84" t="s">
        <v>46</v>
      </c>
      <c r="C104" s="87">
        <v>2300</v>
      </c>
    </row>
    <row r="105" spans="1:3" x14ac:dyDescent="0.25">
      <c r="A105" s="13">
        <v>100</v>
      </c>
      <c r="B105" s="40" t="s">
        <v>46</v>
      </c>
      <c r="C105" s="35">
        <v>3300</v>
      </c>
    </row>
    <row r="106" spans="1:3" x14ac:dyDescent="0.25">
      <c r="A106" s="13">
        <v>101</v>
      </c>
      <c r="B106" s="40" t="s">
        <v>46</v>
      </c>
      <c r="C106" s="35">
        <v>2500</v>
      </c>
    </row>
    <row r="107" spans="1:3" x14ac:dyDescent="0.25">
      <c r="A107" s="13">
        <v>102</v>
      </c>
      <c r="B107" s="80" t="s">
        <v>46</v>
      </c>
      <c r="C107" s="35">
        <v>2300</v>
      </c>
    </row>
    <row r="108" spans="1:3" x14ac:dyDescent="0.25">
      <c r="A108" s="13">
        <v>103</v>
      </c>
      <c r="B108" s="40" t="s">
        <v>46</v>
      </c>
      <c r="C108" s="35">
        <v>2300</v>
      </c>
    </row>
    <row r="109" spans="1:3" x14ac:dyDescent="0.25">
      <c r="A109" s="13">
        <v>104</v>
      </c>
      <c r="B109" s="40" t="s">
        <v>46</v>
      </c>
      <c r="C109" s="35">
        <v>2300</v>
      </c>
    </row>
    <row r="110" spans="1:3" x14ac:dyDescent="0.25">
      <c r="A110" s="13">
        <v>105</v>
      </c>
      <c r="B110" s="40" t="s">
        <v>46</v>
      </c>
      <c r="C110" s="35">
        <v>2300</v>
      </c>
    </row>
    <row r="111" spans="1:3" x14ac:dyDescent="0.25">
      <c r="A111" s="13">
        <v>106</v>
      </c>
      <c r="B111" s="44" t="s">
        <v>46</v>
      </c>
      <c r="C111" s="35">
        <v>3200</v>
      </c>
    </row>
    <row r="112" spans="1:3" x14ac:dyDescent="0.25">
      <c r="A112" s="13">
        <v>107</v>
      </c>
      <c r="B112" s="40" t="s">
        <v>46</v>
      </c>
      <c r="C112" s="35">
        <v>2300</v>
      </c>
    </row>
    <row r="113" spans="1:3" x14ac:dyDescent="0.25">
      <c r="A113" s="13">
        <v>108</v>
      </c>
      <c r="B113" s="80" t="s">
        <v>46</v>
      </c>
      <c r="C113" s="35">
        <v>2300</v>
      </c>
    </row>
    <row r="114" spans="1:3" x14ac:dyDescent="0.25">
      <c r="A114" s="13">
        <v>109</v>
      </c>
      <c r="B114" s="80" t="s">
        <v>0</v>
      </c>
      <c r="C114" s="35">
        <v>2300</v>
      </c>
    </row>
    <row r="115" spans="1:3" x14ac:dyDescent="0.25">
      <c r="A115" s="13">
        <v>110</v>
      </c>
      <c r="B115" s="85" t="s">
        <v>0</v>
      </c>
      <c r="C115" s="88">
        <v>2300</v>
      </c>
    </row>
    <row r="116" spans="1:3" x14ac:dyDescent="0.25">
      <c r="A116" s="13">
        <v>111</v>
      </c>
      <c r="B116" s="85" t="s">
        <v>46</v>
      </c>
      <c r="C116" s="88">
        <v>2300</v>
      </c>
    </row>
    <row r="117" spans="1:3" x14ac:dyDescent="0.25">
      <c r="A117" s="13">
        <v>112</v>
      </c>
      <c r="B117" s="85" t="s">
        <v>46</v>
      </c>
      <c r="C117" s="88">
        <v>2300</v>
      </c>
    </row>
    <row r="118" spans="1:3" x14ac:dyDescent="0.25">
      <c r="A118" s="13">
        <v>113</v>
      </c>
      <c r="B118" s="40" t="s">
        <v>82</v>
      </c>
      <c r="C118" s="88">
        <v>7000</v>
      </c>
    </row>
    <row r="119" spans="1:3" x14ac:dyDescent="0.25">
      <c r="A119" s="13">
        <v>114</v>
      </c>
      <c r="B119" s="40" t="s">
        <v>82</v>
      </c>
      <c r="C119" s="87">
        <v>4500</v>
      </c>
    </row>
    <row r="120" spans="1:3" ht="15.75" x14ac:dyDescent="0.25">
      <c r="A120" s="13">
        <v>115</v>
      </c>
      <c r="B120" s="86" t="s">
        <v>89</v>
      </c>
      <c r="C120" s="89">
        <v>10000</v>
      </c>
    </row>
    <row r="121" spans="1:3" x14ac:dyDescent="0.25">
      <c r="A121" s="13">
        <v>116</v>
      </c>
      <c r="B121" s="85" t="s">
        <v>46</v>
      </c>
      <c r="C121" s="88">
        <v>2300</v>
      </c>
    </row>
    <row r="122" spans="1:3" x14ac:dyDescent="0.25">
      <c r="A122" s="13">
        <v>117</v>
      </c>
      <c r="B122" s="85" t="s">
        <v>46</v>
      </c>
      <c r="C122" s="88">
        <v>2300</v>
      </c>
    </row>
    <row r="123" spans="1:3" x14ac:dyDescent="0.25">
      <c r="A123" s="13">
        <v>118</v>
      </c>
      <c r="B123" s="85" t="s">
        <v>46</v>
      </c>
      <c r="C123" s="88">
        <v>4769.2299999999996</v>
      </c>
    </row>
    <row r="124" spans="1:3" x14ac:dyDescent="0.25">
      <c r="A124" s="13">
        <v>119</v>
      </c>
      <c r="B124" s="80" t="s">
        <v>46</v>
      </c>
      <c r="C124" s="35">
        <v>2300</v>
      </c>
    </row>
    <row r="125" spans="1:3" x14ac:dyDescent="0.25">
      <c r="A125" s="76" t="s">
        <v>55</v>
      </c>
      <c r="B125" s="76"/>
      <c r="C125" s="49">
        <f>SUM(C6:C124)</f>
        <v>588278.62</v>
      </c>
    </row>
  </sheetData>
  <sortState ref="B6:D116">
    <sortCondition descending="1" ref="C4"/>
  </sortState>
  <mergeCells count="2">
    <mergeCell ref="A125:B125"/>
    <mergeCell ref="A1:C2"/>
  </mergeCells>
  <printOptions horizontalCentered="1"/>
  <pageMargins left="0.70866141732283472" right="0.70866141732283472" top="0.47244094488188981" bottom="0.9055118110236221" header="0.19685039370078741" footer="0.31496062992125984"/>
  <pageSetup paperSize="9" scale="7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zoomScaleNormal="100" workbookViewId="0">
      <selection activeCell="E7" sqref="E7"/>
    </sheetView>
  </sheetViews>
  <sheetFormatPr baseColWidth="10" defaultRowHeight="15" x14ac:dyDescent="0.25"/>
  <cols>
    <col min="1" max="1" width="7.42578125" style="18" customWidth="1"/>
    <col min="2" max="2" width="41.85546875" style="17" customWidth="1"/>
    <col min="5" max="5" width="41.7109375" customWidth="1"/>
  </cols>
  <sheetData>
    <row r="1" spans="1:5" ht="49.5" customHeight="1" x14ac:dyDescent="0.25">
      <c r="A1" s="62" t="s">
        <v>153</v>
      </c>
      <c r="B1" s="62"/>
      <c r="C1" s="62"/>
      <c r="D1" s="62"/>
      <c r="E1" s="62"/>
    </row>
    <row r="4" spans="1:5" s="14" customFormat="1" ht="19.5" customHeight="1" x14ac:dyDescent="0.25">
      <c r="A4" s="45" t="s">
        <v>12</v>
      </c>
      <c r="B4" s="45" t="s">
        <v>56</v>
      </c>
    </row>
    <row r="5" spans="1:5" s="15" customFormat="1" x14ac:dyDescent="0.25">
      <c r="A5" s="55">
        <v>1</v>
      </c>
      <c r="B5" s="38" t="s">
        <v>74</v>
      </c>
    </row>
    <row r="6" spans="1:5" s="15" customFormat="1" x14ac:dyDescent="0.25">
      <c r="A6" s="55">
        <v>2</v>
      </c>
      <c r="B6" s="38" t="s">
        <v>114</v>
      </c>
    </row>
    <row r="7" spans="1:5" s="15" customFormat="1" x14ac:dyDescent="0.25">
      <c r="A7" s="55">
        <v>3</v>
      </c>
      <c r="B7" s="38" t="s">
        <v>129</v>
      </c>
    </row>
    <row r="8" spans="1:5" s="15" customFormat="1" x14ac:dyDescent="0.25">
      <c r="A8" s="55">
        <v>4</v>
      </c>
      <c r="B8" s="38" t="s">
        <v>146</v>
      </c>
    </row>
    <row r="9" spans="1:5" s="15" customFormat="1" x14ac:dyDescent="0.25">
      <c r="A9" s="55">
        <v>5</v>
      </c>
      <c r="B9" s="38" t="s">
        <v>2</v>
      </c>
    </row>
    <row r="10" spans="1:5" s="15" customFormat="1" x14ac:dyDescent="0.25">
      <c r="A10" s="55">
        <v>6</v>
      </c>
      <c r="B10" s="38" t="s">
        <v>73</v>
      </c>
    </row>
    <row r="11" spans="1:5" s="15" customFormat="1" x14ac:dyDescent="0.25">
      <c r="A11" s="55">
        <v>7</v>
      </c>
      <c r="B11" s="38" t="s">
        <v>87</v>
      </c>
    </row>
    <row r="12" spans="1:5" s="15" customFormat="1" x14ac:dyDescent="0.25">
      <c r="A12" s="55">
        <v>8</v>
      </c>
      <c r="B12" s="38" t="s">
        <v>115</v>
      </c>
    </row>
    <row r="13" spans="1:5" s="15" customFormat="1" x14ac:dyDescent="0.25">
      <c r="A13" s="55">
        <v>9</v>
      </c>
      <c r="B13" s="38" t="s">
        <v>38</v>
      </c>
    </row>
    <row r="14" spans="1:5" s="15" customFormat="1" x14ac:dyDescent="0.25">
      <c r="A14" s="55">
        <v>10</v>
      </c>
      <c r="B14" s="38" t="s">
        <v>44</v>
      </c>
    </row>
    <row r="15" spans="1:5" s="15" customFormat="1" x14ac:dyDescent="0.25">
      <c r="A15" s="55">
        <v>11</v>
      </c>
      <c r="B15" s="38" t="s">
        <v>130</v>
      </c>
    </row>
    <row r="16" spans="1:5" s="15" customFormat="1" x14ac:dyDescent="0.25">
      <c r="A16" s="55">
        <v>12</v>
      </c>
      <c r="B16" s="56" t="s">
        <v>117</v>
      </c>
    </row>
    <row r="17" spans="1:2" s="15" customFormat="1" x14ac:dyDescent="0.25">
      <c r="A17" s="55">
        <v>13</v>
      </c>
      <c r="B17" s="56" t="s">
        <v>116</v>
      </c>
    </row>
    <row r="18" spans="1:2" s="15" customFormat="1" x14ac:dyDescent="0.25">
      <c r="A18" s="55">
        <v>14</v>
      </c>
      <c r="B18" s="56" t="s">
        <v>49</v>
      </c>
    </row>
    <row r="19" spans="1:2" s="15" customFormat="1" x14ac:dyDescent="0.25">
      <c r="A19" s="55">
        <v>15</v>
      </c>
      <c r="B19" s="56" t="s">
        <v>118</v>
      </c>
    </row>
    <row r="20" spans="1:2" s="15" customFormat="1" x14ac:dyDescent="0.25">
      <c r="A20" s="55">
        <v>16</v>
      </c>
      <c r="B20" s="56" t="s">
        <v>75</v>
      </c>
    </row>
    <row r="21" spans="1:2" s="15" customFormat="1" x14ac:dyDescent="0.25">
      <c r="A21" s="55">
        <v>17</v>
      </c>
      <c r="B21" s="56" t="s">
        <v>113</v>
      </c>
    </row>
    <row r="22" spans="1:2" s="15" customFormat="1" x14ac:dyDescent="0.25">
      <c r="A22" s="55">
        <v>18</v>
      </c>
      <c r="B22" s="57" t="s">
        <v>112</v>
      </c>
    </row>
    <row r="23" spans="1:2" s="15" customFormat="1" x14ac:dyDescent="0.25">
      <c r="A23" s="55">
        <v>19</v>
      </c>
      <c r="B23" s="57" t="s">
        <v>119</v>
      </c>
    </row>
    <row r="24" spans="1:2" s="15" customFormat="1" x14ac:dyDescent="0.25">
      <c r="A24" s="55">
        <v>20</v>
      </c>
      <c r="B24" s="23" t="s">
        <v>65</v>
      </c>
    </row>
    <row r="25" spans="1:2" s="15" customFormat="1" x14ac:dyDescent="0.25">
      <c r="A25" s="55">
        <v>21</v>
      </c>
      <c r="B25" s="23" t="s">
        <v>150</v>
      </c>
    </row>
    <row r="26" spans="1:2" s="15" customFormat="1" x14ac:dyDescent="0.25">
      <c r="A26" s="55">
        <v>22</v>
      </c>
      <c r="B26" s="23" t="s">
        <v>120</v>
      </c>
    </row>
    <row r="27" spans="1:2" s="15" customFormat="1" x14ac:dyDescent="0.25">
      <c r="A27" s="55">
        <v>23</v>
      </c>
      <c r="B27" s="23" t="s">
        <v>96</v>
      </c>
    </row>
    <row r="28" spans="1:2" s="15" customFormat="1" x14ac:dyDescent="0.25">
      <c r="A28" s="55">
        <v>24</v>
      </c>
      <c r="B28" s="23" t="s">
        <v>66</v>
      </c>
    </row>
    <row r="29" spans="1:2" s="15" customFormat="1" x14ac:dyDescent="0.25">
      <c r="A29" s="55">
        <v>25</v>
      </c>
      <c r="B29" s="23" t="s">
        <v>81</v>
      </c>
    </row>
    <row r="30" spans="1:2" s="15" customFormat="1" x14ac:dyDescent="0.25">
      <c r="A30" s="55">
        <v>26</v>
      </c>
      <c r="B30" s="23" t="s">
        <v>97</v>
      </c>
    </row>
    <row r="31" spans="1:2" s="15" customFormat="1" x14ac:dyDescent="0.25">
      <c r="A31" s="55">
        <v>27</v>
      </c>
      <c r="B31" s="23" t="s">
        <v>121</v>
      </c>
    </row>
    <row r="32" spans="1:2" s="15" customFormat="1" x14ac:dyDescent="0.25">
      <c r="A32" s="55">
        <v>28</v>
      </c>
      <c r="B32" s="23" t="s">
        <v>69</v>
      </c>
    </row>
    <row r="33" spans="1:2" s="15" customFormat="1" x14ac:dyDescent="0.25">
      <c r="A33" s="55">
        <v>29</v>
      </c>
      <c r="B33" s="23" t="s">
        <v>122</v>
      </c>
    </row>
    <row r="34" spans="1:2" s="15" customFormat="1" x14ac:dyDescent="0.25">
      <c r="A34" s="55">
        <v>30</v>
      </c>
      <c r="B34" s="23" t="s">
        <v>33</v>
      </c>
    </row>
    <row r="35" spans="1:2" s="15" customFormat="1" x14ac:dyDescent="0.25">
      <c r="A35" s="55">
        <v>31</v>
      </c>
      <c r="B35" s="23" t="s">
        <v>45</v>
      </c>
    </row>
    <row r="36" spans="1:2" s="15" customFormat="1" x14ac:dyDescent="0.25">
      <c r="A36" s="55">
        <v>32</v>
      </c>
      <c r="B36" s="23" t="s">
        <v>34</v>
      </c>
    </row>
    <row r="37" spans="1:2" s="15" customFormat="1" x14ac:dyDescent="0.25">
      <c r="A37" s="55">
        <v>33</v>
      </c>
      <c r="B37" s="23" t="s">
        <v>35</v>
      </c>
    </row>
    <row r="38" spans="1:2" s="15" customFormat="1" x14ac:dyDescent="0.25">
      <c r="A38" s="55">
        <v>34</v>
      </c>
      <c r="B38" s="23" t="s">
        <v>36</v>
      </c>
    </row>
    <row r="39" spans="1:2" s="15" customFormat="1" x14ac:dyDescent="0.25">
      <c r="A39" s="55">
        <v>35</v>
      </c>
      <c r="B39" s="23" t="s">
        <v>68</v>
      </c>
    </row>
    <row r="40" spans="1:2" s="15" customFormat="1" x14ac:dyDescent="0.25">
      <c r="A40" s="55">
        <v>36</v>
      </c>
      <c r="B40" s="23" t="s">
        <v>37</v>
      </c>
    </row>
    <row r="41" spans="1:2" s="15" customFormat="1" x14ac:dyDescent="0.25">
      <c r="A41" s="55">
        <v>37</v>
      </c>
      <c r="B41" s="23" t="s">
        <v>123</v>
      </c>
    </row>
    <row r="42" spans="1:2" s="15" customFormat="1" x14ac:dyDescent="0.25">
      <c r="A42" s="55">
        <v>38</v>
      </c>
      <c r="B42" s="23" t="s">
        <v>24</v>
      </c>
    </row>
    <row r="43" spans="1:2" s="15" customFormat="1" x14ac:dyDescent="0.25">
      <c r="A43" s="55">
        <v>39</v>
      </c>
      <c r="B43" s="23" t="s">
        <v>25</v>
      </c>
    </row>
    <row r="44" spans="1:2" s="15" customFormat="1" x14ac:dyDescent="0.25">
      <c r="A44" s="55">
        <v>40</v>
      </c>
      <c r="B44" s="23" t="s">
        <v>67</v>
      </c>
    </row>
    <row r="45" spans="1:2" s="15" customFormat="1" x14ac:dyDescent="0.25">
      <c r="A45" s="55">
        <v>41</v>
      </c>
      <c r="B45" s="23" t="s">
        <v>26</v>
      </c>
    </row>
    <row r="46" spans="1:2" s="15" customFormat="1" x14ac:dyDescent="0.25">
      <c r="A46" s="55">
        <v>42</v>
      </c>
      <c r="B46" s="23" t="s">
        <v>27</v>
      </c>
    </row>
    <row r="47" spans="1:2" s="15" customFormat="1" x14ac:dyDescent="0.25">
      <c r="A47" s="55">
        <v>43</v>
      </c>
      <c r="B47" s="23" t="s">
        <v>28</v>
      </c>
    </row>
    <row r="48" spans="1:2" s="15" customFormat="1" x14ac:dyDescent="0.25">
      <c r="A48" s="55">
        <v>44</v>
      </c>
      <c r="B48" s="23" t="s">
        <v>124</v>
      </c>
    </row>
    <row r="49" spans="1:2" s="15" customFormat="1" x14ac:dyDescent="0.25">
      <c r="A49" s="55">
        <v>45</v>
      </c>
      <c r="B49" s="23" t="s">
        <v>3</v>
      </c>
    </row>
    <row r="50" spans="1:2" s="15" customFormat="1" x14ac:dyDescent="0.25">
      <c r="A50" s="55">
        <v>46</v>
      </c>
      <c r="B50" s="23" t="s">
        <v>29</v>
      </c>
    </row>
    <row r="51" spans="1:2" s="15" customFormat="1" x14ac:dyDescent="0.25">
      <c r="A51" s="55">
        <v>47</v>
      </c>
      <c r="B51" s="23" t="s">
        <v>4</v>
      </c>
    </row>
    <row r="52" spans="1:2" s="15" customFormat="1" x14ac:dyDescent="0.25">
      <c r="A52" s="55">
        <v>48</v>
      </c>
      <c r="B52" s="23" t="s">
        <v>30</v>
      </c>
    </row>
    <row r="53" spans="1:2" s="15" customFormat="1" x14ac:dyDescent="0.25">
      <c r="A53" s="55">
        <v>49</v>
      </c>
      <c r="B53" s="23" t="s">
        <v>31</v>
      </c>
    </row>
    <row r="54" spans="1:2" s="15" customFormat="1" x14ac:dyDescent="0.25">
      <c r="A54" s="55">
        <v>50</v>
      </c>
      <c r="B54" s="23" t="s">
        <v>52</v>
      </c>
    </row>
    <row r="55" spans="1:2" s="15" customFormat="1" x14ac:dyDescent="0.25">
      <c r="A55" s="55">
        <v>51</v>
      </c>
      <c r="B55" s="23" t="s">
        <v>125</v>
      </c>
    </row>
    <row r="56" spans="1:2" s="15" customFormat="1" x14ac:dyDescent="0.25">
      <c r="A56" s="55">
        <v>52</v>
      </c>
      <c r="B56" s="23" t="s">
        <v>76</v>
      </c>
    </row>
    <row r="57" spans="1:2" s="15" customFormat="1" x14ac:dyDescent="0.25">
      <c r="A57" s="55">
        <v>53</v>
      </c>
      <c r="B57" s="41" t="s">
        <v>15</v>
      </c>
    </row>
    <row r="58" spans="1:2" s="15" customFormat="1" x14ac:dyDescent="0.25">
      <c r="A58" s="55">
        <v>54</v>
      </c>
      <c r="B58" s="41" t="s">
        <v>22</v>
      </c>
    </row>
    <row r="59" spans="1:2" s="15" customFormat="1" x14ac:dyDescent="0.25">
      <c r="A59" s="55">
        <v>55</v>
      </c>
      <c r="B59" s="41" t="s">
        <v>126</v>
      </c>
    </row>
    <row r="60" spans="1:2" s="15" customFormat="1" x14ac:dyDescent="0.25">
      <c r="A60" s="55">
        <v>56</v>
      </c>
      <c r="B60" s="41" t="s">
        <v>14</v>
      </c>
    </row>
    <row r="61" spans="1:2" s="15" customFormat="1" x14ac:dyDescent="0.25">
      <c r="A61" s="55">
        <v>57</v>
      </c>
      <c r="B61" s="41" t="s">
        <v>16</v>
      </c>
    </row>
    <row r="62" spans="1:2" s="15" customFormat="1" x14ac:dyDescent="0.25">
      <c r="A62" s="55">
        <v>58</v>
      </c>
      <c r="B62" s="41" t="s">
        <v>70</v>
      </c>
    </row>
    <row r="63" spans="1:2" s="15" customFormat="1" x14ac:dyDescent="0.25">
      <c r="A63" s="55">
        <v>59</v>
      </c>
      <c r="B63" s="41" t="s">
        <v>127</v>
      </c>
    </row>
    <row r="64" spans="1:2" s="15" customFormat="1" x14ac:dyDescent="0.25">
      <c r="A64" s="55">
        <v>60</v>
      </c>
      <c r="B64" s="41" t="s">
        <v>23</v>
      </c>
    </row>
    <row r="65" spans="1:2" s="15" customFormat="1" x14ac:dyDescent="0.25">
      <c r="A65" s="55">
        <v>61</v>
      </c>
      <c r="B65" s="41" t="s">
        <v>71</v>
      </c>
    </row>
    <row r="66" spans="1:2" s="15" customFormat="1" x14ac:dyDescent="0.25">
      <c r="A66" s="55">
        <v>62</v>
      </c>
      <c r="B66" s="41" t="s">
        <v>17</v>
      </c>
    </row>
    <row r="67" spans="1:2" s="15" customFormat="1" x14ac:dyDescent="0.25">
      <c r="A67" s="55">
        <v>63</v>
      </c>
      <c r="B67" s="41" t="s">
        <v>19</v>
      </c>
    </row>
    <row r="68" spans="1:2" s="15" customFormat="1" x14ac:dyDescent="0.25">
      <c r="A68" s="55">
        <v>64</v>
      </c>
      <c r="B68" s="41" t="s">
        <v>20</v>
      </c>
    </row>
    <row r="69" spans="1:2" s="15" customFormat="1" x14ac:dyDescent="0.25">
      <c r="A69" s="55">
        <v>65</v>
      </c>
      <c r="B69" s="41" t="s">
        <v>72</v>
      </c>
    </row>
    <row r="70" spans="1:2" s="15" customFormat="1" x14ac:dyDescent="0.25">
      <c r="A70" s="55">
        <v>66</v>
      </c>
      <c r="B70" s="41" t="s">
        <v>18</v>
      </c>
    </row>
    <row r="71" spans="1:2" s="15" customFormat="1" x14ac:dyDescent="0.25">
      <c r="A71" s="55">
        <v>67</v>
      </c>
      <c r="B71" s="41" t="s">
        <v>152</v>
      </c>
    </row>
  </sheetData>
  <sortState ref="B4:B184">
    <sortCondition ref="B4"/>
  </sortState>
  <mergeCells count="1">
    <mergeCell ref="A1:E1"/>
  </mergeCells>
  <printOptions horizontalCentered="1"/>
  <pageMargins left="0.70866141732283472" right="0.70866141732283472" top="0.62992125984251968" bottom="0.6692913385826772" header="0.31496062992125984" footer="0.31496062992125984"/>
  <pageSetup paperSize="9" scale="5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011,021,022</vt:lpstr>
      <vt:lpstr>029</vt:lpstr>
      <vt:lpstr>Directorio de EyS</vt:lpstr>
      <vt:lpstr>'011,021,022'!Área_de_impresión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2016-01-07T15:58:12Z</cp:lastPrinted>
  <dcterms:created xsi:type="dcterms:W3CDTF">2009-07-08T19:11:42Z</dcterms:created>
  <dcterms:modified xsi:type="dcterms:W3CDTF">2016-01-07T15:58:17Z</dcterms:modified>
</cp:coreProperties>
</file>