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3\30. INFORMACION PUBLICA\ENERO-2023\NOMINAS VERSION EDITABLE\"/>
    </mc:Choice>
  </mc:AlternateContent>
  <workbookProtection workbookAlgorithmName="SHA-512" workbookHashValue="/hree6wDpOze6F1juRAUrZiTI6OKVnz2KQTytzQCLIXiS5Cvp3OUHbIUGSQZUzX5IbaUWZBcspSuOtk0RZeXYQ==" workbookSaltValue="GqPNoxbxysCwZ2X89iy5cQ==" workbookSpinCount="100000" lockStructure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P9" i="1"/>
  <c r="G10" i="1"/>
  <c r="H10" i="1"/>
  <c r="H33" i="1" s="1"/>
  <c r="I10" i="1"/>
  <c r="K10" i="1"/>
  <c r="L10" i="1"/>
  <c r="M10" i="1"/>
  <c r="N10" i="1"/>
  <c r="O10" i="1"/>
  <c r="F10" i="1"/>
  <c r="O28" i="1"/>
  <c r="N28" i="1"/>
  <c r="M28" i="1"/>
  <c r="L28" i="1"/>
  <c r="K28" i="1"/>
  <c r="I28" i="1"/>
  <c r="I33" i="1" s="1"/>
  <c r="H28" i="1"/>
  <c r="G28" i="1"/>
  <c r="F28" i="1"/>
  <c r="F33" i="1" s="1"/>
  <c r="P27" i="1"/>
  <c r="P26" i="1"/>
  <c r="P25" i="1"/>
  <c r="P24" i="1"/>
  <c r="P23" i="1"/>
  <c r="P22" i="1"/>
  <c r="P21" i="1"/>
  <c r="P20" i="1"/>
  <c r="P19" i="1"/>
  <c r="P18" i="1"/>
  <c r="P17" i="1"/>
  <c r="J26" i="1"/>
  <c r="J25" i="1"/>
  <c r="J17" i="1"/>
  <c r="G33" i="1" l="1"/>
  <c r="P28" i="1"/>
  <c r="P10" i="1"/>
  <c r="Q26" i="1"/>
  <c r="Q25" i="1"/>
  <c r="Q17" i="1"/>
  <c r="M33" i="1"/>
  <c r="J20" i="1"/>
  <c r="J21" i="1"/>
  <c r="Q21" i="1" s="1"/>
  <c r="J22" i="1"/>
  <c r="Q22" i="1" s="1"/>
  <c r="J23" i="1"/>
  <c r="J24" i="1"/>
  <c r="J27" i="1"/>
  <c r="J18" i="1"/>
  <c r="J9" i="1"/>
  <c r="J10" i="1" s="1"/>
  <c r="J28" i="1" l="1"/>
  <c r="J33" i="1" s="1"/>
  <c r="Q9" i="1"/>
  <c r="Q10" i="1" s="1"/>
  <c r="Q18" i="1"/>
  <c r="Q27" i="1"/>
  <c r="N33" i="1"/>
  <c r="Q23" i="1"/>
  <c r="Q20" i="1"/>
  <c r="O33" i="1"/>
  <c r="Q24" i="1"/>
  <c r="Q19" i="1"/>
  <c r="P33" i="1"/>
  <c r="L33" i="1"/>
  <c r="K33" i="1"/>
  <c r="Q28" i="1" l="1"/>
  <c r="Q33" i="1" s="1"/>
</calcChain>
</file>

<file path=xl/sharedStrings.xml><?xml version="1.0" encoding="utf-8"?>
<sst xmlns="http://schemas.openxmlformats.org/spreadsheetml/2006/main" count="110" uniqueCount="66">
  <si>
    <t>No.</t>
  </si>
  <si>
    <t>Renglón</t>
  </si>
  <si>
    <t>Puesto Funcional</t>
  </si>
  <si>
    <t>NOMBRE</t>
  </si>
  <si>
    <t>Devengado Mensual</t>
  </si>
  <si>
    <t>TOTAL DEVENGADO MENSUAL</t>
  </si>
  <si>
    <t>Deducciones</t>
  </si>
  <si>
    <t>Total 
Deducciones</t>
  </si>
  <si>
    <t>Líquido</t>
  </si>
  <si>
    <t>Renglón           011</t>
  </si>
  <si>
    <t>Renglón         026</t>
  </si>
  <si>
    <t>Renglón        027</t>
  </si>
  <si>
    <t>Renglón      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</si>
  <si>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</si>
  <si>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</si>
  <si>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</si>
  <si>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</si>
  <si>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</si>
  <si>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</si>
  <si>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</si>
  <si>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</si>
  <si>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</si>
  <si>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</si>
  <si>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>011</t>
  </si>
  <si>
    <t xml:space="preserve">Director Ejecutivo </t>
  </si>
  <si>
    <t xml:space="preserve">Edgar Rolando Zamora Ruíz 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</si>
  <si>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</si>
  <si>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</si>
  <si>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</si>
  <si>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</si>
  <si>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</si>
  <si>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</si>
  <si>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</si>
  <si>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</si>
  <si>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Jefe Ordenamiento Territorial</t>
  </si>
  <si>
    <t>Brayan Onasis Estevez Ruiz</t>
  </si>
  <si>
    <t>Jefe de Evaluacion y Seguimiento</t>
  </si>
  <si>
    <t>Harold Alexander Cruz Juarez</t>
  </si>
  <si>
    <t xml:space="preserve">Jefe de Forestal </t>
  </si>
  <si>
    <t xml:space="preserve">Rosa Maria López Vides 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</si>
  <si>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</si>
  <si>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</si>
  <si>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</si>
  <si>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</si>
  <si>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</si>
  <si>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</si>
  <si>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 xml:space="preserve">Jefe División de Relaciones Interinstitucionales </t>
  </si>
  <si>
    <t>Patricia Del Rosario Tello Sartoressi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</si>
  <si>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</si>
  <si>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</si>
  <si>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</si>
  <si>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</si>
  <si>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 xml:space="preserve">Jefe de Educación Ambiental </t>
  </si>
  <si>
    <t>Angela Exceli Gil Marroquín</t>
  </si>
  <si>
    <t xml:space="preserve">Jefe de Ejecución de Proyectos </t>
  </si>
  <si>
    <t xml:space="preserve">Lourdes del Carmen Ponciano Ardon </t>
  </si>
  <si>
    <t>Liquido</t>
  </si>
  <si>
    <t>Elaboró:</t>
  </si>
  <si>
    <t>Vo.Bo.</t>
  </si>
  <si>
    <t>Director Ejecutivo</t>
  </si>
  <si>
    <t xml:space="preserve">AMSA </t>
  </si>
  <si>
    <t>1/1</t>
  </si>
  <si>
    <t>Renglón                    022</t>
  </si>
  <si>
    <t>RENGLÓN 011 PERSONAL PERMANENTE</t>
  </si>
  <si>
    <t>AUTORIDAD PARA EL MANEJO SUSTENTABLE DE LA CUENCA Y DEL LAGO DE AMATITLÁN
NÓMINA DE SUELDOS CORRESPONDIENTES AL MES DE ENERO DE 2023</t>
  </si>
  <si>
    <t>Bono 66-2000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</si>
</sst>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49" fontId="8" fillId="2" borderId="2" xfId="4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44" fontId="5" fillId="5" borderId="2" xfId="1" applyFont="1" applyFill="1" applyBorder="1" applyAlignment="1">
      <alignment vertical="center"/>
    </xf>
    <xf numFmtId="0" fontId="5" fillId="2" borderId="0" xfId="3" applyFont="1" applyFill="1" applyAlignment="1">
      <alignment horizontal="center" vertical="center" wrapText="1"/>
    </xf>
    <xf numFmtId="0" fontId="5" fillId="2" borderId="0" xfId="3" applyFont="1" applyFill="1" applyAlignment="1">
      <alignment vertical="center" wrapText="1"/>
    </xf>
    <xf numFmtId="44" fontId="5" fillId="3" borderId="2" xfId="1" applyFont="1" applyFill="1" applyBorder="1" applyAlignment="1">
      <alignment vertical="center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44" fontId="6" fillId="0" borderId="7" xfId="0" applyNumberFormat="1" applyFont="1" applyBorder="1" applyAlignment="1">
      <alignment horizontal="right" vertical="center"/>
    </xf>
    <xf numFmtId="0" fontId="8" fillId="0" borderId="2" xfId="4" applyFont="1" applyBorder="1" applyAlignment="1">
      <alignment horizontal="center" vertical="top" wrapText="1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textRotation="45" wrapText="1"/>
    </xf>
    <xf numFmtId="0" fontId="5" fillId="3" borderId="6" xfId="2" applyFont="1" applyFill="1" applyBorder="1" applyAlignment="1">
      <alignment horizontal="center" vertical="center" textRotation="45" wrapText="1"/>
    </xf>
    <xf numFmtId="0" fontId="5" fillId="3" borderId="7" xfId="2" applyFont="1" applyFill="1" applyBorder="1" applyAlignment="1">
      <alignment horizontal="center" vertical="center" textRotation="45" wrapText="1"/>
    </xf>
    <xf numFmtId="0" fontId="6" fillId="3" borderId="4" xfId="0" applyFont="1" applyFill="1" applyBorder="1"/>
    <xf numFmtId="0" fontId="6" fillId="3" borderId="5" xfId="0" applyFont="1" applyFill="1" applyBorder="1"/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</cellXfs>
  <cellStyles count="6">
    <cellStyle name="Moneda 2" xfId="1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2254479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16</xdr:col>
      <xdr:colOff>152399</xdr:colOff>
      <xdr:row>0</xdr:row>
      <xdr:rowOff>0</xdr:rowOff>
    </xdr:from>
    <xdr:to>
      <xdr:col>17</xdr:col>
      <xdr:colOff>56283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55" zoomScaleNormal="55" zoomScalePageLayoutView="85" workbookViewId="0">
      <selection sqref="A1:Q1"/>
    </sheetView>
  </sheetViews>
  <sheetFormatPr baseColWidth="10" defaultRowHeight="14" x14ac:dyDescent="0.3"/>
  <cols>
    <col min="1" max="1" width="4.1640625" bestFit="1" customWidth="1"/>
    <col min="2" max="2" width="11.1640625" customWidth="1"/>
    <col min="3" max="3" width="61.33203125" bestFit="1" customWidth="1"/>
    <col min="4" max="4" width="11" style="1"/>
    <col min="5" max="5" width="23.08203125" style="1" customWidth="1"/>
    <col min="6" max="6" width="24.6640625" bestFit="1" customWidth="1"/>
    <col min="7" max="7" width="17.83203125" bestFit="1" customWidth="1"/>
    <col min="8" max="8" width="17.1640625" bestFit="1" customWidth="1"/>
    <col min="9" max="9" width="19.6640625" bestFit="1" customWidth="1"/>
    <col min="10" max="10" width="31.75" bestFit="1" customWidth="1"/>
    <col min="11" max="11" width="27.25" bestFit="1" customWidth="1"/>
    <col min="12" max="13" width="11.4140625" bestFit="1" customWidth="1"/>
    <col min="14" max="14" width="24.9140625" bestFit="1" customWidth="1"/>
    <col min="15" max="15" width="11.4140625" bestFit="1" customWidth="1"/>
    <col min="16" max="16" width="13.33203125" bestFit="1" customWidth="1"/>
    <col min="17" max="17" width="13.58203125" style="2" bestFit="1" customWidth="1"/>
  </cols>
  <sheetData>
    <row r="1" spans="1:17" ht="38.25" customHeight="1" x14ac:dyDescent="0.3">
      <c r="A1" s="96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5.5" x14ac:dyDescent="0.35">
      <c r="A2" s="3"/>
      <c r="B2" s="3"/>
      <c r="C2" s="3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/>
    </row>
    <row r="3" spans="1:17" ht="15.5" x14ac:dyDescent="0.3">
      <c r="A3" s="90" t="s">
        <v>63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15.5" x14ac:dyDescent="0.35">
      <c r="A4" s="3"/>
      <c r="B4" s="3"/>
      <c r="C4" s="3"/>
      <c r="D4" s="4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"/>
    </row>
    <row r="5" spans="1:17" ht="15.75" customHeight="1" x14ac:dyDescent="0.35">
      <c r="A5" s="72" t="s">
        <v>0</v>
      </c>
      <c r="B5" s="77" t="s">
        <v>1</v>
      </c>
      <c r="C5" s="72" t="s">
        <v>2</v>
      </c>
      <c r="D5" s="87" t="s">
        <v>3</v>
      </c>
      <c r="E5" s="87"/>
      <c r="F5" s="70" t="s">
        <v>4</v>
      </c>
      <c r="G5" s="80"/>
      <c r="H5" s="80"/>
      <c r="I5" s="81"/>
      <c r="J5" s="82" t="s">
        <v>5</v>
      </c>
      <c r="K5" s="85" t="s">
        <v>6</v>
      </c>
      <c r="L5" s="86"/>
      <c r="M5" s="86"/>
      <c r="N5" s="86"/>
      <c r="O5" s="86"/>
      <c r="P5" s="72" t="s">
        <v>7</v>
      </c>
      <c r="Q5" s="72" t="s">
        <v>8</v>
      </c>
    </row>
    <row r="6" spans="1:17" ht="31" customHeight="1" x14ac:dyDescent="0.3">
      <c r="A6" s="76"/>
      <c r="B6" s="78"/>
      <c r="C6" s="76"/>
      <c r="D6" s="87"/>
      <c r="E6" s="87"/>
      <c r="F6" s="8" t="s">
        <v>9</v>
      </c>
      <c r="G6" s="8" t="s">
        <v>10</v>
      </c>
      <c r="H6" s="8" t="s">
        <v>11</v>
      </c>
      <c r="I6" s="9" t="s">
        <v>12</v>
      </c>
      <c r="J6" s="83"/>
      <c r="K6" s="10">
        <v>118</v>
      </c>
      <c r="L6" s="10">
        <v>202</v>
      </c>
      <c r="M6" s="10">
        <v>201</v>
      </c>
      <c r="N6" s="11">
        <v>102</v>
      </c>
      <c r="O6" s="11">
        <v>203</v>
      </c>
      <c r="P6" s="76"/>
      <c r="Q6" s="76"/>
    </row>
    <row r="7" spans="1:17" ht="14" customHeight="1" x14ac:dyDescent="0.3">
      <c r="A7" s="76"/>
      <c r="B7" s="78"/>
      <c r="C7" s="76"/>
      <c r="D7" s="87"/>
      <c r="E7" s="87"/>
      <c r="F7" s="72" t="s">
        <v>13</v>
      </c>
      <c r="G7" s="72" t="s">
        <v>14</v>
      </c>
      <c r="H7" s="72" t="s">
        <v>15</v>
      </c>
      <c r="I7" s="72" t="s">
        <v>16</v>
      </c>
      <c r="J7" s="83"/>
      <c r="K7" s="72" t="s">
        <v>17</v>
      </c>
      <c r="L7" s="72" t="s">
        <v>18</v>
      </c>
      <c r="M7" s="72" t="s">
        <v>19</v>
      </c>
      <c r="N7" s="74" t="s">
        <v>20</v>
      </c>
      <c r="O7" s="72" t="s">
        <v>21</v>
      </c>
      <c r="P7" s="76"/>
      <c r="Q7" s="76"/>
    </row>
    <row r="8" spans="1:17" ht="14" customHeight="1" x14ac:dyDescent="0.3">
      <c r="A8" s="73"/>
      <c r="B8" s="79"/>
      <c r="C8" s="73"/>
      <c r="D8" s="87"/>
      <c r="E8" s="87"/>
      <c r="F8" s="73"/>
      <c r="G8" s="73"/>
      <c r="H8" s="73"/>
      <c r="I8" s="73"/>
      <c r="J8" s="84"/>
      <c r="K8" s="73" t="s">
        <v>22</v>
      </c>
      <c r="L8" s="73">
        <v>26</v>
      </c>
      <c r="M8" s="73"/>
      <c r="N8" s="75"/>
      <c r="O8" s="73"/>
      <c r="P8" s="73"/>
      <c r="Q8" s="73"/>
    </row>
    <row r="9" spans="1:17" ht="40" customHeight="1" x14ac:dyDescent="0.3">
      <c r="A9" s="13">
        <v>1</v>
      </c>
      <c r="B9" s="14" t="s">
        <v>23</v>
      </c>
      <c r="C9" s="15" t="s">
        <v>24</v>
      </c>
      <c r="D9" s="88" t="s">
        <v>25</v>
      </c>
      <c r="E9" s="89"/>
      <c r="F9" s="16">
        <v>17500</v>
      </c>
      <c r="G9" s="16">
        <v>0</v>
      </c>
      <c r="H9" s="16">
        <v>250</v>
      </c>
      <c r="I9" s="16">
        <v>12000</v>
      </c>
      <c r="J9" s="17">
        <f>SUM(F9:I9)</f>
        <v>29750</v>
      </c>
      <c r="K9" s="18">
        <v>2625</v>
      </c>
      <c r="L9" s="18">
        <v>235.2</v>
      </c>
      <c r="M9" s="18">
        <v>525</v>
      </c>
      <c r="N9" s="18">
        <v>2000</v>
      </c>
      <c r="O9" s="16">
        <v>531</v>
      </c>
      <c r="P9" s="16">
        <f>SUM(K9:O9)</f>
        <v>5916.2</v>
      </c>
      <c r="Q9" s="19">
        <f>(J9-P9)</f>
        <v>23833.8</v>
      </c>
    </row>
    <row r="10" spans="1:17" ht="37" customHeight="1" x14ac:dyDescent="0.3">
      <c r="A10" s="6"/>
      <c r="B10" s="6"/>
      <c r="C10" s="20"/>
      <c r="D10" s="21"/>
      <c r="E10" s="20"/>
      <c r="F10" s="22">
        <f>(F9)</f>
        <v>17500</v>
      </c>
      <c r="G10" s="22">
        <f t="shared" ref="G10:P10" si="0">(G9)</f>
        <v>0</v>
      </c>
      <c r="H10" s="22">
        <f t="shared" si="0"/>
        <v>250</v>
      </c>
      <c r="I10" s="22">
        <f t="shared" si="0"/>
        <v>12000</v>
      </c>
      <c r="J10" s="22">
        <f t="shared" si="0"/>
        <v>29750</v>
      </c>
      <c r="K10" s="22">
        <f t="shared" si="0"/>
        <v>2625</v>
      </c>
      <c r="L10" s="22">
        <f t="shared" si="0"/>
        <v>235.2</v>
      </c>
      <c r="M10" s="22">
        <f t="shared" si="0"/>
        <v>525</v>
      </c>
      <c r="N10" s="22">
        <f t="shared" si="0"/>
        <v>2000</v>
      </c>
      <c r="O10" s="22">
        <f t="shared" si="0"/>
        <v>531</v>
      </c>
      <c r="P10" s="22">
        <f t="shared" si="0"/>
        <v>5916.2</v>
      </c>
      <c r="Q10" s="22">
        <f>(Q9)</f>
        <v>23833.8</v>
      </c>
    </row>
    <row r="11" spans="1:17" ht="15.5" x14ac:dyDescent="0.3">
      <c r="A11" s="6"/>
      <c r="B11" s="6"/>
      <c r="C11" s="20"/>
      <c r="D11" s="21"/>
      <c r="E11" s="20"/>
      <c r="F11" s="23"/>
      <c r="G11" s="23"/>
      <c r="H11" s="23"/>
      <c r="I11" s="23"/>
      <c r="J11" s="23"/>
      <c r="K11" s="24"/>
      <c r="L11" s="24"/>
      <c r="M11" s="24"/>
      <c r="N11" s="24"/>
      <c r="O11" s="23"/>
      <c r="P11" s="23"/>
      <c r="Q11" s="23"/>
    </row>
    <row r="12" spans="1:17" ht="15.5" x14ac:dyDescent="0.3">
      <c r="A12" s="90" t="s">
        <v>26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15.75" customHeight="1" x14ac:dyDescent="0.35">
      <c r="A13" s="72" t="s">
        <v>0</v>
      </c>
      <c r="B13" s="77" t="s">
        <v>1</v>
      </c>
      <c r="C13" s="72" t="s">
        <v>2</v>
      </c>
      <c r="D13" s="87" t="s">
        <v>3</v>
      </c>
      <c r="E13" s="87"/>
      <c r="F13" s="70" t="s">
        <v>4</v>
      </c>
      <c r="G13" s="80"/>
      <c r="H13" s="80"/>
      <c r="I13" s="81"/>
      <c r="J13" s="82" t="s">
        <v>5</v>
      </c>
      <c r="K13" s="85" t="s">
        <v>6</v>
      </c>
      <c r="L13" s="86"/>
      <c r="M13" s="86"/>
      <c r="N13" s="86"/>
      <c r="O13" s="86"/>
      <c r="P13" s="72" t="s">
        <v>7</v>
      </c>
      <c r="Q13" s="82" t="s">
        <v>8</v>
      </c>
    </row>
    <row r="14" spans="1:17" s="1" customFormat="1" ht="31" customHeight="1" x14ac:dyDescent="0.3">
      <c r="A14" s="76"/>
      <c r="B14" s="78"/>
      <c r="C14" s="76"/>
      <c r="D14" s="87"/>
      <c r="E14" s="87"/>
      <c r="F14" s="8" t="s">
        <v>62</v>
      </c>
      <c r="G14" s="8" t="s">
        <v>27</v>
      </c>
      <c r="H14" s="8" t="s">
        <v>28</v>
      </c>
      <c r="I14" s="9" t="s">
        <v>29</v>
      </c>
      <c r="J14" s="83"/>
      <c r="K14" s="8">
        <v>118</v>
      </c>
      <c r="L14" s="8">
        <v>202</v>
      </c>
      <c r="M14" s="8">
        <v>201</v>
      </c>
      <c r="N14" s="9">
        <v>102</v>
      </c>
      <c r="O14" s="9">
        <v>203</v>
      </c>
      <c r="P14" s="76"/>
      <c r="Q14" s="83"/>
    </row>
    <row r="15" spans="1:17" ht="15.5" x14ac:dyDescent="0.3">
      <c r="A15" s="76"/>
      <c r="B15" s="78"/>
      <c r="C15" s="76"/>
      <c r="D15" s="87"/>
      <c r="E15" s="87"/>
      <c r="F15" s="72" t="s">
        <v>13</v>
      </c>
      <c r="G15" s="72" t="s">
        <v>14</v>
      </c>
      <c r="H15" s="7" t="s">
        <v>30</v>
      </c>
      <c r="I15" s="72" t="s">
        <v>16</v>
      </c>
      <c r="J15" s="83"/>
      <c r="K15" s="72" t="s">
        <v>17</v>
      </c>
      <c r="L15" s="72" t="s">
        <v>18</v>
      </c>
      <c r="M15" s="72" t="s">
        <v>19</v>
      </c>
      <c r="N15" s="74" t="s">
        <v>31</v>
      </c>
      <c r="O15" s="72" t="s">
        <v>21</v>
      </c>
      <c r="P15" s="76"/>
      <c r="Q15" s="83"/>
    </row>
    <row r="16" spans="1:17" ht="15.5" x14ac:dyDescent="0.3">
      <c r="A16" s="73"/>
      <c r="B16" s="79"/>
      <c r="C16" s="73"/>
      <c r="D16" s="87"/>
      <c r="E16" s="87"/>
      <c r="F16" s="73"/>
      <c r="G16" s="73"/>
      <c r="H16" s="12" t="s">
        <v>32</v>
      </c>
      <c r="I16" s="73"/>
      <c r="J16" s="84"/>
      <c r="K16" s="73" t="s">
        <v>22</v>
      </c>
      <c r="L16" s="73">
        <v>26</v>
      </c>
      <c r="M16" s="73"/>
      <c r="N16" s="75"/>
      <c r="O16" s="73"/>
      <c r="P16" s="73"/>
      <c r="Q16" s="84"/>
    </row>
    <row r="17" spans="1:17" ht="30.75" customHeight="1" x14ac:dyDescent="0.3">
      <c r="A17" s="13">
        <v>1</v>
      </c>
      <c r="B17" s="25" t="s">
        <v>33</v>
      </c>
      <c r="C17" s="26" t="s">
        <v>48</v>
      </c>
      <c r="D17" s="91" t="s">
        <v>49</v>
      </c>
      <c r="E17" s="91"/>
      <c r="F17" s="27">
        <v>10000</v>
      </c>
      <c r="G17" s="27">
        <v>375</v>
      </c>
      <c r="H17" s="27">
        <v>250</v>
      </c>
      <c r="I17" s="27">
        <v>8000</v>
      </c>
      <c r="J17" s="17">
        <f t="shared" ref="J17" si="1">SUM(F17:I17)</f>
        <v>18625</v>
      </c>
      <c r="K17" s="28">
        <v>1556.25</v>
      </c>
      <c r="L17" s="28">
        <v>139.44</v>
      </c>
      <c r="M17" s="28">
        <v>311.25</v>
      </c>
      <c r="N17" s="28">
        <v>0</v>
      </c>
      <c r="O17" s="29">
        <v>237.88</v>
      </c>
      <c r="P17" s="16">
        <f t="shared" ref="P17:P27" si="2">SUM(K17:O17)</f>
        <v>2244.8200000000002</v>
      </c>
      <c r="Q17" s="19">
        <f t="shared" ref="Q17:Q27" si="3">(J17-P17)</f>
        <v>16380.18</v>
      </c>
    </row>
    <row r="18" spans="1:17" ht="33.75" customHeight="1" x14ac:dyDescent="0.3">
      <c r="A18" s="13">
        <f>(A17+1)</f>
        <v>2</v>
      </c>
      <c r="B18" s="25" t="s">
        <v>33</v>
      </c>
      <c r="C18" s="26" t="s">
        <v>34</v>
      </c>
      <c r="D18" s="93" t="s">
        <v>35</v>
      </c>
      <c r="E18" s="94"/>
      <c r="F18" s="16">
        <v>13500</v>
      </c>
      <c r="G18" s="16">
        <v>375</v>
      </c>
      <c r="H18" s="16">
        <v>250</v>
      </c>
      <c r="I18" s="16">
        <v>0</v>
      </c>
      <c r="J18" s="17">
        <f>SUM(F18:I18)</f>
        <v>14125</v>
      </c>
      <c r="K18" s="18">
        <v>2081.25</v>
      </c>
      <c r="L18" s="18">
        <v>186.48</v>
      </c>
      <c r="M18" s="18">
        <v>416.25</v>
      </c>
      <c r="N18" s="18">
        <v>0</v>
      </c>
      <c r="O18" s="16">
        <v>381.38</v>
      </c>
      <c r="P18" s="16">
        <f t="shared" si="2"/>
        <v>3065.36</v>
      </c>
      <c r="Q18" s="19">
        <f t="shared" si="3"/>
        <v>11059.64</v>
      </c>
    </row>
    <row r="19" spans="1:17" ht="33.75" customHeight="1" x14ac:dyDescent="0.3">
      <c r="A19" s="13">
        <f t="shared" ref="A19:A27" si="4">(A18+1)</f>
        <v>3</v>
      </c>
      <c r="B19" s="25" t="s">
        <v>33</v>
      </c>
      <c r="C19" s="26" t="s">
        <v>36</v>
      </c>
      <c r="D19" s="93" t="s">
        <v>37</v>
      </c>
      <c r="E19" s="94"/>
      <c r="F19" s="16">
        <v>12000</v>
      </c>
      <c r="G19" s="16">
        <v>375</v>
      </c>
      <c r="H19" s="16">
        <v>250</v>
      </c>
      <c r="I19" s="16">
        <v>0</v>
      </c>
      <c r="J19" s="17">
        <f>SUM(F19:I19)</f>
        <v>12625</v>
      </c>
      <c r="K19" s="18">
        <v>1856.25</v>
      </c>
      <c r="L19" s="18">
        <v>166.32</v>
      </c>
      <c r="M19" s="18">
        <v>371.25</v>
      </c>
      <c r="N19" s="18">
        <v>0</v>
      </c>
      <c r="O19" s="16">
        <v>319.88</v>
      </c>
      <c r="P19" s="16">
        <f t="shared" si="2"/>
        <v>2713.7</v>
      </c>
      <c r="Q19" s="19">
        <f t="shared" si="3"/>
        <v>9911.2999999999993</v>
      </c>
    </row>
    <row r="20" spans="1:17" ht="33" customHeight="1" x14ac:dyDescent="0.3">
      <c r="A20" s="13">
        <f t="shared" si="4"/>
        <v>4</v>
      </c>
      <c r="B20" s="25" t="s">
        <v>33</v>
      </c>
      <c r="C20" s="26" t="s">
        <v>38</v>
      </c>
      <c r="D20" s="91" t="s">
        <v>39</v>
      </c>
      <c r="E20" s="91"/>
      <c r="F20" s="27">
        <v>12000</v>
      </c>
      <c r="G20" s="16">
        <v>375</v>
      </c>
      <c r="H20" s="27">
        <v>250</v>
      </c>
      <c r="I20" s="27">
        <v>0</v>
      </c>
      <c r="J20" s="17">
        <f t="shared" ref="J20:J27" si="5">SUM(F20:I20)</f>
        <v>12625</v>
      </c>
      <c r="K20" s="28">
        <v>1856.25</v>
      </c>
      <c r="L20" s="28">
        <v>166.32</v>
      </c>
      <c r="M20" s="28">
        <v>371.25</v>
      </c>
      <c r="N20" s="28">
        <v>0</v>
      </c>
      <c r="O20" s="29">
        <v>319.88</v>
      </c>
      <c r="P20" s="16">
        <f t="shared" si="2"/>
        <v>2713.7</v>
      </c>
      <c r="Q20" s="19">
        <f t="shared" si="3"/>
        <v>9911.2999999999993</v>
      </c>
    </row>
    <row r="21" spans="1:17" ht="32.25" customHeight="1" x14ac:dyDescent="0.3">
      <c r="A21" s="13">
        <f t="shared" si="4"/>
        <v>5</v>
      </c>
      <c r="B21" s="25" t="s">
        <v>33</v>
      </c>
      <c r="C21" s="26" t="s">
        <v>40</v>
      </c>
      <c r="D21" s="88" t="s">
        <v>41</v>
      </c>
      <c r="E21" s="89"/>
      <c r="F21" s="27">
        <v>12000</v>
      </c>
      <c r="G21" s="16">
        <v>0</v>
      </c>
      <c r="H21" s="27">
        <v>250</v>
      </c>
      <c r="I21" s="27">
        <v>0</v>
      </c>
      <c r="J21" s="17">
        <f t="shared" si="5"/>
        <v>12250</v>
      </c>
      <c r="K21" s="28">
        <v>1800</v>
      </c>
      <c r="L21" s="28">
        <v>161.28</v>
      </c>
      <c r="M21" s="28">
        <v>360</v>
      </c>
      <c r="N21" s="28">
        <v>0</v>
      </c>
      <c r="O21" s="29">
        <v>336.38</v>
      </c>
      <c r="P21" s="16">
        <f t="shared" si="2"/>
        <v>2657.66</v>
      </c>
      <c r="Q21" s="19">
        <f t="shared" si="3"/>
        <v>9592.34</v>
      </c>
    </row>
    <row r="22" spans="1:17" ht="33.75" customHeight="1" x14ac:dyDescent="0.3">
      <c r="A22" s="13">
        <f t="shared" si="4"/>
        <v>6</v>
      </c>
      <c r="B22" s="25" t="s">
        <v>33</v>
      </c>
      <c r="C22" s="26" t="s">
        <v>42</v>
      </c>
      <c r="D22" s="88" t="s">
        <v>43</v>
      </c>
      <c r="E22" s="89"/>
      <c r="F22" s="27">
        <v>12000</v>
      </c>
      <c r="G22" s="16">
        <v>375</v>
      </c>
      <c r="H22" s="27">
        <v>250</v>
      </c>
      <c r="I22" s="27">
        <v>0</v>
      </c>
      <c r="J22" s="17">
        <f t="shared" si="5"/>
        <v>12625</v>
      </c>
      <c r="K22" s="28">
        <v>1856.25</v>
      </c>
      <c r="L22" s="28">
        <v>166.32</v>
      </c>
      <c r="M22" s="28">
        <v>371.25</v>
      </c>
      <c r="N22" s="30">
        <v>4130.57</v>
      </c>
      <c r="O22" s="29">
        <v>355.38</v>
      </c>
      <c r="P22" s="16">
        <f t="shared" si="2"/>
        <v>6879.7699999999995</v>
      </c>
      <c r="Q22" s="19">
        <f t="shared" si="3"/>
        <v>5745.2300000000005</v>
      </c>
    </row>
    <row r="23" spans="1:17" ht="35.25" customHeight="1" x14ac:dyDescent="0.3">
      <c r="A23" s="13">
        <f t="shared" si="4"/>
        <v>7</v>
      </c>
      <c r="B23" s="25" t="s">
        <v>33</v>
      </c>
      <c r="C23" s="26" t="s">
        <v>44</v>
      </c>
      <c r="D23" s="88" t="s">
        <v>45</v>
      </c>
      <c r="E23" s="89"/>
      <c r="F23" s="27">
        <v>12000</v>
      </c>
      <c r="G23" s="16">
        <v>375</v>
      </c>
      <c r="H23" s="27">
        <v>250</v>
      </c>
      <c r="I23" s="27">
        <v>0</v>
      </c>
      <c r="J23" s="17">
        <f t="shared" si="5"/>
        <v>12625</v>
      </c>
      <c r="K23" s="28">
        <v>1856.25</v>
      </c>
      <c r="L23" s="28">
        <v>166.32</v>
      </c>
      <c r="M23" s="28">
        <v>371.25</v>
      </c>
      <c r="N23" s="28">
        <v>0</v>
      </c>
      <c r="O23" s="29">
        <v>359.88</v>
      </c>
      <c r="P23" s="16">
        <f t="shared" si="2"/>
        <v>2753.7</v>
      </c>
      <c r="Q23" s="19">
        <f t="shared" si="3"/>
        <v>9871.2999999999993</v>
      </c>
    </row>
    <row r="24" spans="1:17" ht="33" customHeight="1" x14ac:dyDescent="0.3">
      <c r="A24" s="13">
        <f t="shared" si="4"/>
        <v>8</v>
      </c>
      <c r="B24" s="25" t="s">
        <v>33</v>
      </c>
      <c r="C24" s="31" t="s">
        <v>46</v>
      </c>
      <c r="D24" s="88" t="s">
        <v>47</v>
      </c>
      <c r="E24" s="89"/>
      <c r="F24" s="27">
        <v>12000</v>
      </c>
      <c r="G24" s="16">
        <v>375</v>
      </c>
      <c r="H24" s="27">
        <v>250</v>
      </c>
      <c r="I24" s="27">
        <v>0</v>
      </c>
      <c r="J24" s="17">
        <f t="shared" si="5"/>
        <v>12625</v>
      </c>
      <c r="K24" s="28">
        <v>1856.25</v>
      </c>
      <c r="L24" s="28">
        <v>166.32</v>
      </c>
      <c r="M24" s="28">
        <v>371.25</v>
      </c>
      <c r="N24" s="28">
        <v>0</v>
      </c>
      <c r="O24" s="29">
        <v>374.82</v>
      </c>
      <c r="P24" s="16">
        <f t="shared" si="2"/>
        <v>2768.64</v>
      </c>
      <c r="Q24" s="19">
        <f t="shared" si="3"/>
        <v>9856.36</v>
      </c>
    </row>
    <row r="25" spans="1:17" ht="30" customHeight="1" x14ac:dyDescent="0.3">
      <c r="A25" s="13">
        <f t="shared" si="4"/>
        <v>9</v>
      </c>
      <c r="B25" s="25" t="s">
        <v>33</v>
      </c>
      <c r="C25" s="26" t="s">
        <v>54</v>
      </c>
      <c r="D25" s="92" t="s">
        <v>55</v>
      </c>
      <c r="E25" s="92"/>
      <c r="F25" s="16">
        <v>12000</v>
      </c>
      <c r="G25" s="16">
        <v>375</v>
      </c>
      <c r="H25" s="16">
        <v>250</v>
      </c>
      <c r="I25" s="16">
        <v>0</v>
      </c>
      <c r="J25" s="17">
        <f t="shared" ref="J25:J26" si="6">SUM(F25:I25)</f>
        <v>12625</v>
      </c>
      <c r="K25" s="18">
        <v>1856.25</v>
      </c>
      <c r="L25" s="18">
        <v>166.32</v>
      </c>
      <c r="M25" s="18">
        <v>371.25</v>
      </c>
      <c r="N25" s="18">
        <v>0</v>
      </c>
      <c r="O25" s="16">
        <v>301.35000000000002</v>
      </c>
      <c r="P25" s="16">
        <f t="shared" si="2"/>
        <v>2695.1699999999996</v>
      </c>
      <c r="Q25" s="19">
        <f t="shared" si="3"/>
        <v>9929.83</v>
      </c>
    </row>
    <row r="26" spans="1:17" ht="31.5" customHeight="1" x14ac:dyDescent="0.3">
      <c r="A26" s="13">
        <f t="shared" si="4"/>
        <v>10</v>
      </c>
      <c r="B26" s="25" t="s">
        <v>33</v>
      </c>
      <c r="C26" s="26" t="s">
        <v>52</v>
      </c>
      <c r="D26" s="92" t="s">
        <v>53</v>
      </c>
      <c r="E26" s="92"/>
      <c r="F26" s="16">
        <v>11300</v>
      </c>
      <c r="G26" s="16">
        <v>375</v>
      </c>
      <c r="H26" s="16">
        <v>250</v>
      </c>
      <c r="I26" s="16">
        <v>0</v>
      </c>
      <c r="J26" s="17">
        <f t="shared" si="6"/>
        <v>11925</v>
      </c>
      <c r="K26" s="18">
        <v>1751.25</v>
      </c>
      <c r="L26" s="18">
        <v>156.91</v>
      </c>
      <c r="M26" s="18">
        <v>350.25</v>
      </c>
      <c r="N26" s="18">
        <v>0</v>
      </c>
      <c r="O26" s="16">
        <v>367.2</v>
      </c>
      <c r="P26" s="16">
        <f t="shared" si="2"/>
        <v>2625.6099999999997</v>
      </c>
      <c r="Q26" s="19">
        <f t="shared" si="3"/>
        <v>9299.39</v>
      </c>
    </row>
    <row r="27" spans="1:17" ht="29.25" customHeight="1" x14ac:dyDescent="0.3">
      <c r="A27" s="13">
        <f t="shared" si="4"/>
        <v>11</v>
      </c>
      <c r="B27" s="25" t="s">
        <v>33</v>
      </c>
      <c r="C27" s="26" t="s">
        <v>50</v>
      </c>
      <c r="D27" s="88" t="s">
        <v>51</v>
      </c>
      <c r="E27" s="89"/>
      <c r="F27" s="27">
        <v>10000</v>
      </c>
      <c r="G27" s="27">
        <v>375</v>
      </c>
      <c r="H27" s="27">
        <v>250</v>
      </c>
      <c r="I27" s="27">
        <v>0</v>
      </c>
      <c r="J27" s="17">
        <f t="shared" si="5"/>
        <v>10625</v>
      </c>
      <c r="K27" s="28">
        <v>1556.25</v>
      </c>
      <c r="L27" s="28">
        <v>139.44</v>
      </c>
      <c r="M27" s="28">
        <v>311.25</v>
      </c>
      <c r="N27" s="28">
        <v>0</v>
      </c>
      <c r="O27" s="29">
        <v>276.42</v>
      </c>
      <c r="P27" s="16">
        <f t="shared" si="2"/>
        <v>2283.36</v>
      </c>
      <c r="Q27" s="19">
        <f t="shared" si="3"/>
        <v>8341.64</v>
      </c>
    </row>
    <row r="28" spans="1:17" ht="27" customHeight="1" x14ac:dyDescent="0.35">
      <c r="A28" s="32"/>
      <c r="B28" s="33"/>
      <c r="C28" s="34"/>
      <c r="D28" s="35"/>
      <c r="E28" s="34"/>
      <c r="F28" s="36">
        <f t="shared" ref="F28:Q28" si="7">SUM(F17:F27)</f>
        <v>128800</v>
      </c>
      <c r="G28" s="36">
        <f t="shared" si="7"/>
        <v>3750</v>
      </c>
      <c r="H28" s="36">
        <f t="shared" si="7"/>
        <v>2750</v>
      </c>
      <c r="I28" s="36">
        <f t="shared" si="7"/>
        <v>8000</v>
      </c>
      <c r="J28" s="36">
        <f t="shared" si="7"/>
        <v>143300</v>
      </c>
      <c r="K28" s="36">
        <f t="shared" si="7"/>
        <v>19882.5</v>
      </c>
      <c r="L28" s="36">
        <f t="shared" si="7"/>
        <v>1781.4699999999998</v>
      </c>
      <c r="M28" s="36">
        <f t="shared" si="7"/>
        <v>3976.5</v>
      </c>
      <c r="N28" s="36">
        <f t="shared" si="7"/>
        <v>4130.57</v>
      </c>
      <c r="O28" s="36">
        <f t="shared" si="7"/>
        <v>3630.4500000000003</v>
      </c>
      <c r="P28" s="36">
        <f t="shared" si="7"/>
        <v>33401.49</v>
      </c>
      <c r="Q28" s="36">
        <f t="shared" si="7"/>
        <v>109898.51</v>
      </c>
    </row>
    <row r="29" spans="1:17" ht="15.5" x14ac:dyDescent="0.35">
      <c r="A29" s="37"/>
      <c r="B29" s="32"/>
      <c r="C29" s="38"/>
      <c r="D29" s="39"/>
      <c r="E29" s="40"/>
      <c r="F29" s="41"/>
      <c r="G29" s="41"/>
      <c r="H29" s="32"/>
      <c r="I29" s="41"/>
      <c r="J29" s="32"/>
      <c r="K29" s="32"/>
      <c r="L29" s="32"/>
      <c r="M29" s="41"/>
      <c r="N29" s="41"/>
      <c r="O29" s="32"/>
      <c r="P29" s="32"/>
      <c r="Q29" s="33"/>
    </row>
    <row r="30" spans="1:17" ht="15.5" x14ac:dyDescent="0.35">
      <c r="A30" s="42"/>
      <c r="B30" s="32"/>
      <c r="C30" s="38"/>
      <c r="D30" s="40"/>
      <c r="E30" s="4"/>
      <c r="F30" s="70" t="s">
        <v>4</v>
      </c>
      <c r="G30" s="80"/>
      <c r="H30" s="80"/>
      <c r="I30" s="81"/>
      <c r="J30" s="97" t="s">
        <v>5</v>
      </c>
      <c r="K30" s="70" t="s">
        <v>6</v>
      </c>
      <c r="L30" s="71"/>
      <c r="M30" s="71"/>
      <c r="N30" s="71"/>
      <c r="O30" s="71"/>
      <c r="P30" s="87" t="s">
        <v>7</v>
      </c>
      <c r="Q30" s="98" t="s">
        <v>56</v>
      </c>
    </row>
    <row r="31" spans="1:17" ht="30" customHeight="1" x14ac:dyDescent="0.35">
      <c r="A31" s="32"/>
      <c r="B31" s="43"/>
      <c r="C31" s="44"/>
      <c r="D31" s="45"/>
      <c r="E31" s="45"/>
      <c r="F31" s="62" t="s">
        <v>62</v>
      </c>
      <c r="G31" s="62" t="s">
        <v>27</v>
      </c>
      <c r="H31" s="62" t="s">
        <v>28</v>
      </c>
      <c r="I31" s="63" t="s">
        <v>29</v>
      </c>
      <c r="J31" s="97"/>
      <c r="K31" s="46">
        <v>118</v>
      </c>
      <c r="L31" s="46">
        <v>202</v>
      </c>
      <c r="M31" s="46">
        <v>201</v>
      </c>
      <c r="N31" s="46">
        <v>102</v>
      </c>
      <c r="O31" s="46">
        <v>203</v>
      </c>
      <c r="P31" s="87"/>
      <c r="Q31" s="98"/>
    </row>
    <row r="32" spans="1:17" ht="28" x14ac:dyDescent="0.3">
      <c r="A32" s="32"/>
      <c r="B32" s="43"/>
      <c r="C32" s="47"/>
      <c r="D32" s="45"/>
      <c r="E32" s="45"/>
      <c r="F32" s="64" t="s">
        <v>13</v>
      </c>
      <c r="G32" s="64" t="s">
        <v>14</v>
      </c>
      <c r="H32" s="64" t="s">
        <v>65</v>
      </c>
      <c r="I32" s="64" t="s">
        <v>16</v>
      </c>
      <c r="J32" s="97"/>
      <c r="K32" s="8" t="s">
        <v>17</v>
      </c>
      <c r="L32" s="8" t="s">
        <v>18</v>
      </c>
      <c r="M32" s="8" t="s">
        <v>19</v>
      </c>
      <c r="N32" s="48" t="s">
        <v>31</v>
      </c>
      <c r="O32" s="8" t="s">
        <v>21</v>
      </c>
      <c r="P32" s="87"/>
      <c r="Q32" s="98"/>
    </row>
    <row r="33" spans="1:17" ht="28.5" customHeight="1" x14ac:dyDescent="0.3">
      <c r="A33" s="32"/>
      <c r="B33" s="43"/>
      <c r="C33" s="47"/>
      <c r="D33" s="45"/>
      <c r="E33" s="45"/>
      <c r="F33" s="50">
        <f>SUM(F10+F28)</f>
        <v>146300</v>
      </c>
      <c r="G33" s="50">
        <f>SUM(G10+G28)</f>
        <v>3750</v>
      </c>
      <c r="H33" s="50">
        <f>SUM(H10+H28)</f>
        <v>3000</v>
      </c>
      <c r="I33" s="50">
        <f>SUM(I10+I28)</f>
        <v>20000</v>
      </c>
      <c r="J33" s="50">
        <f t="shared" ref="J33:Q33" si="8">SUM(J10+J28)</f>
        <v>173050</v>
      </c>
      <c r="K33" s="50">
        <f t="shared" si="8"/>
        <v>22507.5</v>
      </c>
      <c r="L33" s="50">
        <f t="shared" si="8"/>
        <v>2016.6699999999998</v>
      </c>
      <c r="M33" s="50">
        <f t="shared" si="8"/>
        <v>4501.5</v>
      </c>
      <c r="N33" s="50">
        <f t="shared" si="8"/>
        <v>6130.57</v>
      </c>
      <c r="O33" s="50">
        <f t="shared" si="8"/>
        <v>4161.4500000000007</v>
      </c>
      <c r="P33" s="50">
        <f t="shared" si="8"/>
        <v>39317.689999999995</v>
      </c>
      <c r="Q33" s="50">
        <f t="shared" si="8"/>
        <v>133732.31</v>
      </c>
    </row>
    <row r="34" spans="1:17" ht="42" customHeight="1" x14ac:dyDescent="0.3">
      <c r="A34" s="32"/>
      <c r="B34" s="43"/>
      <c r="C34" s="47"/>
      <c r="D34" s="45"/>
      <c r="E34" s="4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1"/>
    </row>
    <row r="35" spans="1:17" ht="42" customHeight="1" x14ac:dyDescent="0.3">
      <c r="A35" s="32"/>
      <c r="B35" s="43"/>
      <c r="C35" s="47"/>
      <c r="D35" s="45"/>
      <c r="E35" s="4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1"/>
    </row>
    <row r="36" spans="1:17" ht="33.75" customHeight="1" x14ac:dyDescent="0.3">
      <c r="A36" s="32"/>
      <c r="B36" s="43"/>
      <c r="C36" s="47"/>
      <c r="D36" s="45"/>
      <c r="E36" s="4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1"/>
    </row>
    <row r="37" spans="1:17" ht="15.5" x14ac:dyDescent="0.3">
      <c r="A37" s="32"/>
      <c r="B37" s="43"/>
      <c r="C37" s="47"/>
      <c r="D37" s="45"/>
      <c r="E37" s="45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52"/>
    </row>
    <row r="38" spans="1:17" ht="15.5" x14ac:dyDescent="0.3">
      <c r="A38" s="32"/>
      <c r="B38" s="53" t="s">
        <v>57</v>
      </c>
      <c r="C38" s="67"/>
      <c r="D38" s="55"/>
      <c r="E38" s="56"/>
      <c r="F38" s="43"/>
      <c r="G38" s="43"/>
      <c r="H38" s="43"/>
      <c r="I38" s="43"/>
      <c r="J38" s="57"/>
      <c r="K38" s="57"/>
      <c r="L38" s="57"/>
      <c r="M38" s="57" t="s">
        <v>58</v>
      </c>
      <c r="N38" s="95"/>
      <c r="O38" s="95"/>
      <c r="P38" s="95"/>
      <c r="Q38" s="52"/>
    </row>
    <row r="39" spans="1:17" ht="15.5" x14ac:dyDescent="0.3">
      <c r="A39" s="58"/>
      <c r="B39" s="43"/>
      <c r="C39" s="66"/>
      <c r="D39" s="55"/>
      <c r="E39" s="59"/>
      <c r="F39" s="68"/>
      <c r="G39" s="43"/>
      <c r="H39" s="43"/>
      <c r="I39" s="43"/>
      <c r="J39" s="43"/>
      <c r="K39" s="54"/>
      <c r="L39" s="54"/>
      <c r="M39" s="54"/>
      <c r="N39" s="69" t="s">
        <v>25</v>
      </c>
      <c r="O39" s="69"/>
      <c r="P39" s="69"/>
      <c r="Q39" s="51"/>
    </row>
    <row r="40" spans="1:17" ht="15.5" x14ac:dyDescent="0.3">
      <c r="A40" s="58"/>
      <c r="B40" s="43"/>
      <c r="C40" s="65"/>
      <c r="D40" s="55"/>
      <c r="E40" s="59"/>
      <c r="F40" s="68"/>
      <c r="G40" s="43"/>
      <c r="H40" s="43"/>
      <c r="I40" s="43"/>
      <c r="J40" s="43"/>
      <c r="K40" s="54"/>
      <c r="L40" s="54"/>
      <c r="M40" s="54"/>
      <c r="N40" s="69" t="s">
        <v>59</v>
      </c>
      <c r="O40" s="69"/>
      <c r="P40" s="69"/>
      <c r="Q40" s="52"/>
    </row>
    <row r="41" spans="1:17" ht="15.5" x14ac:dyDescent="0.3">
      <c r="A41" s="32"/>
      <c r="B41" s="60"/>
      <c r="C41" s="65"/>
      <c r="D41" s="55"/>
      <c r="E41" s="55"/>
      <c r="F41" s="68"/>
      <c r="G41" s="43"/>
      <c r="H41" s="43"/>
      <c r="I41" s="43"/>
      <c r="J41" s="43"/>
      <c r="K41" s="54"/>
      <c r="L41" s="54"/>
      <c r="M41" s="54"/>
      <c r="N41" s="69" t="s">
        <v>60</v>
      </c>
      <c r="O41" s="69"/>
      <c r="P41" s="69"/>
      <c r="Q41" s="61" t="s">
        <v>61</v>
      </c>
    </row>
    <row r="42" spans="1:17" ht="15.5" x14ac:dyDescent="0.35">
      <c r="A42" s="3"/>
      <c r="B42" s="3"/>
      <c r="C42" s="3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5"/>
    </row>
    <row r="43" spans="1:17" ht="15.5" x14ac:dyDescent="0.35">
      <c r="A43" s="3"/>
      <c r="B43" s="3"/>
      <c r="C43" s="3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5"/>
    </row>
    <row r="44" spans="1:17" ht="15.5" x14ac:dyDescent="0.35">
      <c r="A44" s="3"/>
      <c r="B44" s="3"/>
      <c r="C44" s="3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5"/>
    </row>
    <row r="45" spans="1:17" ht="15.5" x14ac:dyDescent="0.35">
      <c r="A45" s="3"/>
      <c r="B45" s="3"/>
      <c r="C45" s="3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5"/>
    </row>
  </sheetData>
  <sheetProtection algorithmName="SHA-512" hashValue="xqIANIFqUGGfeOjYwDUIgcPCzSWW9FPip2HSdCE5vcOssVkjUrbKt9s6tSn9InvH331+qVFZoYlrmw7x/X2iLg==" saltValue="TdtqNyGv2ZFBhadkCAwFOA==" spinCount="100000" sheet="1" objects="1" scenarios="1" selectLockedCells="1" selectUnlockedCells="1"/>
  <mergeCells count="59">
    <mergeCell ref="F30:I30"/>
    <mergeCell ref="N41:P41"/>
    <mergeCell ref="N38:P38"/>
    <mergeCell ref="A3:Q3"/>
    <mergeCell ref="A1:Q1"/>
    <mergeCell ref="J30:J32"/>
    <mergeCell ref="P30:P32"/>
    <mergeCell ref="Q30:Q32"/>
    <mergeCell ref="D22:E22"/>
    <mergeCell ref="D23:E23"/>
    <mergeCell ref="D24:E24"/>
    <mergeCell ref="D25:E25"/>
    <mergeCell ref="D27:E27"/>
    <mergeCell ref="D26:E26"/>
    <mergeCell ref="D21:E21"/>
    <mergeCell ref="D18:E18"/>
    <mergeCell ref="D19:E19"/>
    <mergeCell ref="D20:E20"/>
    <mergeCell ref="D17:E17"/>
    <mergeCell ref="F13:I13"/>
    <mergeCell ref="N15:N16"/>
    <mergeCell ref="O15:O16"/>
    <mergeCell ref="J13:J16"/>
    <mergeCell ref="K5:O5"/>
    <mergeCell ref="C13:C16"/>
    <mergeCell ref="D5:E8"/>
    <mergeCell ref="D9:E9"/>
    <mergeCell ref="A12:Q12"/>
    <mergeCell ref="A13:A16"/>
    <mergeCell ref="B13:B16"/>
    <mergeCell ref="K13:O13"/>
    <mergeCell ref="P5:P8"/>
    <mergeCell ref="Q5:Q8"/>
    <mergeCell ref="D13:E16"/>
    <mergeCell ref="Q13:Q16"/>
    <mergeCell ref="P13:P16"/>
    <mergeCell ref="F15:F16"/>
    <mergeCell ref="G15:G16"/>
    <mergeCell ref="I15:I16"/>
    <mergeCell ref="A5:A8"/>
    <mergeCell ref="B5:B8"/>
    <mergeCell ref="C5:C8"/>
    <mergeCell ref="F5:I5"/>
    <mergeCell ref="J5:J8"/>
    <mergeCell ref="F7:F8"/>
    <mergeCell ref="G7:G8"/>
    <mergeCell ref="H7:H8"/>
    <mergeCell ref="I7:I8"/>
    <mergeCell ref="N40:P40"/>
    <mergeCell ref="K30:O30"/>
    <mergeCell ref="L7:L8"/>
    <mergeCell ref="M7:M8"/>
    <mergeCell ref="O7:O8"/>
    <mergeCell ref="N39:P39"/>
    <mergeCell ref="N7:N8"/>
    <mergeCell ref="K7:K8"/>
    <mergeCell ref="M15:M16"/>
    <mergeCell ref="K15:K16"/>
    <mergeCell ref="L15:L16"/>
  </mergeCells>
  <pageMargins left="0.25" right="0.25" top="0.75" bottom="0.75" header="0.3" footer="0.3"/>
  <pageSetup scale="51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2023-01-23T19:14:17Z</cp:lastPrinted>
  <dcterms:created xsi:type="dcterms:W3CDTF">2022-12-08T14:47:40Z</dcterms:created>
  <dcterms:modified xsi:type="dcterms:W3CDTF">2023-02-03T22:18:03Z</dcterms:modified>
</cp:coreProperties>
</file>