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5D76759B-5B92-44BA-8555-32C6F20F6D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0" i="1" l="1"/>
  <c r="S90" i="1"/>
  <c r="Q101" i="1"/>
  <c r="S101" i="1"/>
  <c r="Q29" i="1"/>
  <c r="O100" i="1"/>
  <c r="Q100" i="1"/>
  <c r="O102" i="1"/>
  <c r="Q102" i="1"/>
  <c r="O103" i="1"/>
  <c r="Q103" i="1"/>
  <c r="O104" i="1"/>
  <c r="Q104" i="1"/>
  <c r="O105" i="1"/>
  <c r="Q105" i="1"/>
  <c r="O106" i="1"/>
  <c r="Q106" i="1"/>
  <c r="O107" i="1"/>
  <c r="Q107" i="1"/>
  <c r="O108" i="1"/>
  <c r="Q108" i="1"/>
  <c r="O109" i="1"/>
  <c r="Q109" i="1"/>
  <c r="O110" i="1"/>
  <c r="Q110" i="1"/>
  <c r="O111" i="1"/>
  <c r="Q111" i="1"/>
  <c r="O112" i="1"/>
  <c r="Q112" i="1"/>
  <c r="O113" i="1"/>
  <c r="Q113" i="1"/>
  <c r="O114" i="1"/>
  <c r="Q114" i="1"/>
  <c r="O115" i="1"/>
  <c r="Q115" i="1"/>
  <c r="O116" i="1"/>
  <c r="Q116" i="1"/>
  <c r="O117" i="1"/>
  <c r="Q117" i="1"/>
  <c r="O118" i="1"/>
  <c r="Q118" i="1"/>
  <c r="O119" i="1"/>
  <c r="Q119" i="1"/>
  <c r="O120" i="1"/>
  <c r="Q120" i="1"/>
  <c r="O121" i="1"/>
  <c r="Q121" i="1"/>
  <c r="O122" i="1"/>
  <c r="Q122" i="1"/>
  <c r="O123" i="1"/>
  <c r="Q123" i="1"/>
  <c r="O124" i="1"/>
  <c r="Q124" i="1"/>
  <c r="O125" i="1"/>
  <c r="Q125" i="1"/>
  <c r="O126" i="1"/>
  <c r="Q126" i="1"/>
  <c r="O127" i="1"/>
  <c r="Q127" i="1"/>
  <c r="O128" i="1"/>
  <c r="Q128" i="1"/>
  <c r="O129" i="1"/>
  <c r="Q129" i="1"/>
  <c r="O130" i="1"/>
  <c r="Q130" i="1"/>
  <c r="O131" i="1"/>
  <c r="Q131" i="1"/>
  <c r="O132" i="1"/>
  <c r="Q132" i="1"/>
  <c r="O133" i="1"/>
  <c r="Q133" i="1"/>
  <c r="O134" i="1"/>
  <c r="Q134" i="1"/>
  <c r="O39" i="1"/>
  <c r="Q39" i="1"/>
  <c r="O40" i="1"/>
  <c r="Q40" i="1"/>
  <c r="O41" i="1"/>
  <c r="Q41" i="1"/>
  <c r="O42" i="1"/>
  <c r="Q42" i="1"/>
  <c r="O43" i="1"/>
  <c r="Q43" i="1"/>
  <c r="O44" i="1"/>
  <c r="Q44" i="1"/>
  <c r="O45" i="1"/>
  <c r="Q45" i="1"/>
  <c r="O46" i="1"/>
  <c r="Q46" i="1"/>
  <c r="O47" i="1"/>
  <c r="Q47" i="1"/>
  <c r="O48" i="1"/>
  <c r="Q48" i="1"/>
  <c r="O49" i="1"/>
  <c r="Q49" i="1"/>
  <c r="O50" i="1"/>
  <c r="Q50" i="1"/>
  <c r="O51" i="1"/>
  <c r="Q51" i="1"/>
  <c r="O52" i="1"/>
  <c r="Q52" i="1"/>
  <c r="O53" i="1"/>
  <c r="Q53" i="1"/>
  <c r="O54" i="1"/>
  <c r="Q54" i="1"/>
  <c r="O55" i="1"/>
  <c r="Q55" i="1"/>
  <c r="O56" i="1"/>
  <c r="Q56" i="1"/>
  <c r="O57" i="1"/>
  <c r="Q57" i="1"/>
  <c r="O58" i="1"/>
  <c r="Q58" i="1"/>
  <c r="O59" i="1"/>
  <c r="Q59" i="1"/>
  <c r="O60" i="1"/>
  <c r="Q60" i="1"/>
  <c r="O61" i="1"/>
  <c r="Q61" i="1"/>
  <c r="O62" i="1"/>
  <c r="Q62" i="1"/>
  <c r="O63" i="1"/>
  <c r="Q63" i="1"/>
  <c r="O64" i="1"/>
  <c r="Q64" i="1"/>
  <c r="O65" i="1"/>
  <c r="Q65" i="1"/>
  <c r="O66" i="1"/>
  <c r="Q66" i="1"/>
  <c r="O67" i="1"/>
  <c r="Q67" i="1"/>
  <c r="O68" i="1"/>
  <c r="Q68" i="1"/>
  <c r="O69" i="1"/>
  <c r="Q69" i="1"/>
  <c r="O70" i="1"/>
  <c r="Q70" i="1"/>
  <c r="O71" i="1"/>
  <c r="Q71" i="1"/>
  <c r="O72" i="1"/>
  <c r="Q72" i="1"/>
  <c r="O73" i="1"/>
  <c r="Q73" i="1"/>
  <c r="O74" i="1"/>
  <c r="Q74" i="1"/>
  <c r="O75" i="1"/>
  <c r="Q75" i="1"/>
  <c r="O76" i="1"/>
  <c r="Q76" i="1"/>
  <c r="O77" i="1"/>
  <c r="Q77" i="1"/>
  <c r="O78" i="1"/>
  <c r="Q78" i="1"/>
  <c r="O79" i="1"/>
  <c r="Q79" i="1"/>
  <c r="O80" i="1"/>
  <c r="Q80" i="1"/>
  <c r="O81" i="1"/>
  <c r="Q81" i="1"/>
  <c r="O82" i="1"/>
  <c r="Q82" i="1"/>
  <c r="Q83" i="1"/>
  <c r="O84" i="1"/>
  <c r="Q84" i="1"/>
  <c r="O85" i="1"/>
  <c r="Q85" i="1"/>
  <c r="O86" i="1"/>
  <c r="Q86" i="1"/>
  <c r="O87" i="1"/>
  <c r="Q87" i="1"/>
  <c r="O88" i="1"/>
  <c r="Q88" i="1"/>
  <c r="O89" i="1"/>
  <c r="Q89" i="1"/>
  <c r="O91" i="1"/>
  <c r="Q91" i="1"/>
  <c r="O38" i="1"/>
  <c r="Q38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7" i="1"/>
  <c r="S54" i="1"/>
  <c r="S83" i="1"/>
  <c r="S14" i="1"/>
  <c r="S21" i="1"/>
  <c r="S22" i="1"/>
  <c r="S91" i="1"/>
  <c r="P92" i="1"/>
  <c r="P136" i="1"/>
  <c r="P30" i="1"/>
  <c r="R136" i="1"/>
  <c r="R92" i="1"/>
  <c r="S88" i="1"/>
  <c r="R30" i="1"/>
  <c r="S25" i="1"/>
  <c r="M25" i="1"/>
  <c r="S24" i="1"/>
  <c r="S23" i="1"/>
  <c r="M23" i="1"/>
  <c r="S20" i="1"/>
  <c r="S19" i="1"/>
  <c r="M19" i="1"/>
  <c r="S130" i="1"/>
  <c r="S131" i="1"/>
  <c r="S110" i="1"/>
  <c r="S112" i="1"/>
  <c r="S113" i="1"/>
  <c r="S114" i="1"/>
  <c r="S69" i="1"/>
  <c r="S70" i="1"/>
  <c r="S132" i="1"/>
  <c r="S111" i="1"/>
  <c r="S71" i="1"/>
  <c r="S73" i="1"/>
  <c r="S45" i="1"/>
  <c r="S44" i="1"/>
  <c r="S72" i="1"/>
  <c r="S47" i="1"/>
  <c r="S65" i="1"/>
  <c r="S74" i="1"/>
  <c r="S16" i="1"/>
  <c r="M55" i="1"/>
  <c r="M134" i="1"/>
  <c r="M133" i="1"/>
  <c r="M89" i="1"/>
  <c r="M29" i="1"/>
  <c r="M28" i="1"/>
  <c r="M7" i="1"/>
  <c r="M118" i="1"/>
  <c r="M119" i="1"/>
  <c r="M8" i="1"/>
  <c r="S29" i="1"/>
  <c r="S46" i="1"/>
  <c r="S134" i="1"/>
  <c r="S133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09" i="1"/>
  <c r="S108" i="1"/>
  <c r="S107" i="1"/>
  <c r="S106" i="1"/>
  <c r="S105" i="1"/>
  <c r="S104" i="1"/>
  <c r="S103" i="1"/>
  <c r="S102" i="1"/>
  <c r="S43" i="1"/>
  <c r="S28" i="1"/>
  <c r="S27" i="1"/>
  <c r="S26" i="1"/>
  <c r="S18" i="1"/>
  <c r="M18" i="1"/>
  <c r="S17" i="1"/>
  <c r="M17" i="1"/>
  <c r="S15" i="1"/>
  <c r="M15" i="1"/>
  <c r="S13" i="1"/>
  <c r="M13" i="1"/>
  <c r="S12" i="1"/>
  <c r="M12" i="1"/>
  <c r="S11" i="1"/>
  <c r="M11" i="1"/>
  <c r="S10" i="1"/>
  <c r="M10" i="1"/>
  <c r="S9" i="1"/>
  <c r="M9" i="1"/>
  <c r="S8" i="1"/>
  <c r="S7" i="1"/>
  <c r="S59" i="1"/>
  <c r="S60" i="1"/>
  <c r="S61" i="1"/>
  <c r="S42" i="1"/>
  <c r="S55" i="1"/>
  <c r="S63" i="1"/>
  <c r="S78" i="1"/>
  <c r="S87" i="1"/>
  <c r="S52" i="1"/>
  <c r="S51" i="1"/>
  <c r="S68" i="1"/>
  <c r="S82" i="1"/>
  <c r="S40" i="1"/>
  <c r="S84" i="1"/>
  <c r="S53" i="1"/>
  <c r="S76" i="1"/>
  <c r="S62" i="1"/>
  <c r="S86" i="1"/>
  <c r="S48" i="1"/>
  <c r="S64" i="1"/>
  <c r="S89" i="1"/>
  <c r="S57" i="1"/>
  <c r="S80" i="1"/>
  <c r="S39" i="1"/>
  <c r="S75" i="1"/>
  <c r="S41" i="1"/>
  <c r="S85" i="1"/>
  <c r="S77" i="1"/>
  <c r="S56" i="1"/>
  <c r="S79" i="1"/>
  <c r="S49" i="1"/>
  <c r="S66" i="1"/>
  <c r="S50" i="1"/>
  <c r="S58" i="1"/>
  <c r="S67" i="1"/>
  <c r="S81" i="1"/>
  <c r="Q136" i="1"/>
  <c r="Q92" i="1"/>
  <c r="Q30" i="1"/>
  <c r="S38" i="1"/>
  <c r="S100" i="1"/>
  <c r="S92" i="1"/>
  <c r="S30" i="1"/>
  <c r="S136" i="1"/>
  <c r="R14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<sst xmlns="http://schemas.openxmlformats.org/spreadsheetml/2006/main" count="567" uniqueCount="277">
  <si>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</si>
  <si>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</si>
  <si>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</si>
  <si>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</si>
  <si>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</si>
  <si>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</si>
  <si>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</si>
  <si>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</si>
  <si>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</si>
  <si>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</si>
  <si>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</si>
  <si>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</si>
  <si>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</si>
  <si>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</si>
  <si>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</si>
  <si>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</si>
  <si>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</si>
  <si>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COMPLEMENTO
SALARIO</t>
  </si>
  <si>
    <t>Jornales</t>
  </si>
  <si>
    <t>Bono 66-2000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</si>
  <si>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</si>
  <si>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</si>
  <si>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</si>
  <si>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</si>
  <si>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</si>
  <si>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</si>
  <si>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</si>
  <si>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</si>
  <si>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</si>
  <si>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</si>
  <si>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>Saida Amarilis Son Ejcomac</t>
  </si>
  <si>
    <t>Peón Vigilante V</t>
  </si>
  <si>
    <t>Km 22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</si>
  <si>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</si>
  <si>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</si>
  <si>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</si>
  <si>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</si>
  <si>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</si>
  <si>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</si>
  <si>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</si>
  <si>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</si>
  <si>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</si>
  <si>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</si>
  <si>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</si>
  <si>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</si>
  <si>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</si>
  <si>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</si>
  <si>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</si>
  <si>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</si>
  <si>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</si>
  <si>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</si>
  <si>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</si>
  <si>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</si>
  <si>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</si>
  <si>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</si>
  <si>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</si>
  <si>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</si>
  <si>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</si>
  <si>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</si>
  <si>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</si>
  <si>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</si>
  <si>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</si>
  <si>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</si>
  <si>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</si>
  <si>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</si>
  <si>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</si>
  <si>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</si>
  <si>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</si>
  <si>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</si>
  <si>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</si>
  <si>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</si>
  <si>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</si>
  <si>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</si>
  <si>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</si>
  <si>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</si>
  <si>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</si>
  <si>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</si>
  <si>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</si>
  <si>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</si>
  <si>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</si>
  <si>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</si>
  <si>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</si>
  <si>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</si>
  <si>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</si>
  <si>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</si>
  <si>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</si>
  <si>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</si>
  <si>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</si>
  <si>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</si>
  <si>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</si>
  <si>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</si>
  <si>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</si>
  <si>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</si>
  <si>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</si>
  <si>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</si>
  <si>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</si>
  <si>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</si>
  <si>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</si>
  <si>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</si>
  <si>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</si>
  <si>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</si>
  <si>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</si>
  <si>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</si>
  <si>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</si>
  <si>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</si>
  <si>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</si>
  <si>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</si>
  <si>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</si>
  <si>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</si>
  <si>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</si>
  <si>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</si>
  <si>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</si>
  <si>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</si>
  <si>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</si>
  <si>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</si>
  <si>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</si>
  <si>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</si>
  <si>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</si>
  <si>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</si>
  <si>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</si>
  <si>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</si>
  <si>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</si>
  <si>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</si>
  <si>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</si>
  <si>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</si>
  <si>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</si>
  <si>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</si>
  <si>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</si>
  <si>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</si>
  <si>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</si>
  <si>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</si>
  <si>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</si>
  <si>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</si>
  <si>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</si>
  <si>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</si>
  <si>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</si>
  <si>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</si>
  <si>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</si>
  <si>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</si>
  <si>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</si>
  <si>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</si>
  <si>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</si>
  <si>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</si>
  <si>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</si>
  <si>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</si>
  <si>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</si>
  <si>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</si>
  <si>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</si>
  <si>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</si>
  <si>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 xml:space="preserve">Marvin Estuardo Macolas Sazo </t>
  </si>
  <si>
    <t>acuatica</t>
  </si>
  <si>
    <t>humedal</t>
  </si>
  <si>
    <t xml:space="preserve">Maynor Enrique Barrios Castro </t>
  </si>
  <si>
    <t>Peon</t>
  </si>
  <si>
    <t xml:space="preserve">Daniel Isaias Telon Arizandieta </t>
  </si>
  <si>
    <t>Josias Neftali Ramirez Gomez</t>
  </si>
  <si>
    <t>Juana Francisca Hernandez Estrada de Obando</t>
  </si>
  <si>
    <t>Jefry Antonio Paiz Diaz</t>
  </si>
  <si>
    <t xml:space="preserve">Angie Michelle Meda Pineda de Alfaro </t>
  </si>
  <si>
    <t>Juan José Rodas Rivas</t>
  </si>
  <si>
    <t>IRVIN OMAR SÁNCHEZ RAMÍREZ</t>
  </si>
  <si>
    <t>peon</t>
  </si>
  <si>
    <t xml:space="preserve">PENDIENTE JOEL </t>
  </si>
  <si>
    <t xml:space="preserve">Peón </t>
  </si>
  <si>
    <t>02-2024-031-AMSA</t>
  </si>
  <si>
    <t>03-2024-031-AMSA</t>
  </si>
  <si>
    <t>04-2024-031-AMSA</t>
  </si>
  <si>
    <t>05-2024-031-AMSA</t>
  </si>
  <si>
    <t>06-2024-031-AMSA</t>
  </si>
  <si>
    <t>08-2024-031-AMSA</t>
  </si>
  <si>
    <t>117-2024-031-AMSA</t>
  </si>
  <si>
    <t>10-2024-031-AMSA</t>
  </si>
  <si>
    <t>12-2024-031-AMSA</t>
  </si>
  <si>
    <t>13-2024-031-AMSA</t>
  </si>
  <si>
    <t>14-2024-031-AMSA</t>
  </si>
  <si>
    <t>15-2024-031-AMSA</t>
  </si>
  <si>
    <t>16-2024-031-AMSA</t>
  </si>
  <si>
    <t>17-2024-031-AMSA</t>
  </si>
  <si>
    <t>19-2024-031-AMSA</t>
  </si>
  <si>
    <t>21-2024-031-AMSA</t>
  </si>
  <si>
    <t>22-2024-031-AMSA</t>
  </si>
  <si>
    <t>23-2024-031-AMSA</t>
  </si>
  <si>
    <t>115-2024-031-AMSA</t>
  </si>
  <si>
    <t xml:space="preserve">116-2024-031-AMSA </t>
  </si>
  <si>
    <t>109-2024-031-AMSA</t>
  </si>
  <si>
    <t>108-2024-031-AMSA</t>
  </si>
  <si>
    <t>24-2024-031-AMSA</t>
  </si>
  <si>
    <t>29-2024-031-AMSA</t>
  </si>
  <si>
    <t>27-2024-031-AMSA</t>
  </si>
  <si>
    <t>26-2024-031-AMSA</t>
  </si>
  <si>
    <t>44-2024-031-AMSA</t>
  </si>
  <si>
    <t>58-2024-031-AMSA</t>
  </si>
  <si>
    <t>32-2024-031-AMSA</t>
  </si>
  <si>
    <t>36-2024-031-AMSA</t>
  </si>
  <si>
    <t>37-2024-031-AMSA</t>
  </si>
  <si>
    <t>38-2024-031-AMSA</t>
  </si>
  <si>
    <t>39-2024-031-AMSA</t>
  </si>
  <si>
    <t>40-2024-031-AMSA</t>
  </si>
  <si>
    <t>41-2024-031-AMSA</t>
  </si>
  <si>
    <t xml:space="preserve">31-2024-031-AMSA </t>
  </si>
  <si>
    <t>30-2024-031-AMSA</t>
  </si>
  <si>
    <t>33-2024-031-AMSA</t>
  </si>
  <si>
    <t>34-2024-031-AMSA</t>
  </si>
  <si>
    <t>35-2024-031-AMSA</t>
  </si>
  <si>
    <t>42-2024-031-AMSA</t>
  </si>
  <si>
    <t>45-20241-031-AMSA</t>
  </si>
  <si>
    <t>43-2024-031-AMSA</t>
  </si>
  <si>
    <t>46-2024-031-AMSA</t>
  </si>
  <si>
    <t>47-2024-031-AMSA</t>
  </si>
  <si>
    <t>49-2024-031-AMSA</t>
  </si>
  <si>
    <t>48-2024-031-AMSA</t>
  </si>
  <si>
    <t>50-2024-031-AMSA</t>
  </si>
  <si>
    <t>51-2024-031-AMSA</t>
  </si>
  <si>
    <t>54-2024-031-AMSA</t>
  </si>
  <si>
    <t>52-2024-031-AMSA</t>
  </si>
  <si>
    <t>53-2024-031-AMSA</t>
  </si>
  <si>
    <t>55-2024-031-AMSA</t>
  </si>
  <si>
    <t>56-2024-031-AMSA</t>
  </si>
  <si>
    <t>57-2024-031-AMSA</t>
  </si>
  <si>
    <t>59-2024-031-AMSA</t>
  </si>
  <si>
    <t>60-2024-031-AMSA</t>
  </si>
  <si>
    <t>61-2024-031-AMSA</t>
  </si>
  <si>
    <t>62-2024-031-AMSA</t>
  </si>
  <si>
    <t>65-2024-031-AMSA</t>
  </si>
  <si>
    <t>66-2024-031-AMSA</t>
  </si>
  <si>
    <t>70-2024-031-AMSA</t>
  </si>
  <si>
    <t>71-2024-031-AMSA</t>
  </si>
  <si>
    <t>73-2024-031-AMSA</t>
  </si>
  <si>
    <t>75-2024-031-AMSA</t>
  </si>
  <si>
    <t>76-2024-031-AMSA</t>
  </si>
  <si>
    <t>77-2024-031-AMSA</t>
  </si>
  <si>
    <t>67-2024-031-AMSA</t>
  </si>
  <si>
    <t>68-2024-031-AMSA</t>
  </si>
  <si>
    <t>63-2024-031-AMSA</t>
  </si>
  <si>
    <t>64-2024-031-AMSA</t>
  </si>
  <si>
    <t>69-2024-031-AMSA</t>
  </si>
  <si>
    <t xml:space="preserve">72-2024-031-AMSA </t>
  </si>
  <si>
    <t>114-2024-031-AMSA</t>
  </si>
  <si>
    <t>82-2024-031-AMSA</t>
  </si>
  <si>
    <t>79-2024-031-AMSA</t>
  </si>
  <si>
    <t>80-2024-031-AMSA</t>
  </si>
  <si>
    <t>78-2024-031-AMSA</t>
  </si>
  <si>
    <t>81-2024-031-AMSA</t>
  </si>
  <si>
    <t>83-2024-031-AMSA</t>
  </si>
  <si>
    <t>88-2024-031-AMSA</t>
  </si>
  <si>
    <t>86-2024-031-AMSA</t>
  </si>
  <si>
    <t>89-2024-031-AMSA</t>
  </si>
  <si>
    <t>87-2024-031-AMSA</t>
  </si>
  <si>
    <t>85-2024-031-AMSA</t>
  </si>
  <si>
    <t>84-2024-031-AMSA</t>
  </si>
  <si>
    <t>90-2024-031-AMSA</t>
  </si>
  <si>
    <t>91-2024-031-AMSA</t>
  </si>
  <si>
    <t>107-2024-031-AMSA</t>
  </si>
  <si>
    <t>92-2024-031-AMSA</t>
  </si>
  <si>
    <t>93-2024-031-AMSA</t>
  </si>
  <si>
    <t>97-2024-031-AMSA</t>
  </si>
  <si>
    <t>94-2024-031-AMSA</t>
  </si>
  <si>
    <t>95-2024-031-AMSA</t>
  </si>
  <si>
    <t>96-2024-031-AMSA</t>
  </si>
  <si>
    <t xml:space="preserve">98-2024-031-AMSA </t>
  </si>
  <si>
    <t xml:space="preserve">100-2024-031-AMSA </t>
  </si>
  <si>
    <t>102-2024-031-AMSA</t>
  </si>
  <si>
    <t>103-2024-031-AMSA</t>
  </si>
  <si>
    <t>110-2024-031-AMSA</t>
  </si>
  <si>
    <t>99-2024-031-AMSA</t>
  </si>
  <si>
    <t>101-2024-031-AMSA</t>
  </si>
  <si>
    <t>104-2024-031-AMSA</t>
  </si>
  <si>
    <t>106-2024-031-AMSA</t>
  </si>
  <si>
    <t>105-2024-031-AMSA</t>
  </si>
  <si>
    <t>09-2024-031-AMSA</t>
  </si>
  <si>
    <t>18-2024-031-AMSA</t>
  </si>
  <si>
    <t xml:space="preserve">Marlon Alexis Reyes Gonzalez </t>
  </si>
  <si>
    <t>01-2024-031-AMSA</t>
  </si>
  <si>
    <t>74-2024-031-AMSA</t>
  </si>
  <si>
    <t xml:space="preserve">Lesvia Amariliz Martines </t>
  </si>
  <si>
    <t>118-2024-031-AMSA</t>
  </si>
  <si>
    <t>Juan Carlos Ramírez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</si>
</sst>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9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12" fontId="4" fillId="0" borderId="13" xfId="0" applyNumberFormat="1" applyFont="1" applyBorder="1"/>
    <xf numFmtId="0" fontId="6" fillId="0" borderId="13" xfId="0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14" fontId="7" fillId="0" borderId="13" xfId="2" applyNumberFormat="1" applyFont="1" applyBorder="1" applyAlignment="1">
      <alignment horizontal="center" vertical="center"/>
    </xf>
    <xf numFmtId="1" fontId="7" fillId="0" borderId="13" xfId="2" applyNumberFormat="1" applyFont="1" applyBorder="1" applyAlignment="1">
      <alignment horizontal="center" vertical="center"/>
    </xf>
    <xf numFmtId="44" fontId="7" fillId="0" borderId="13" xfId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4" fontId="4" fillId="4" borderId="13" xfId="1" applyFont="1" applyFill="1" applyBorder="1"/>
    <xf numFmtId="44" fontId="4" fillId="4" borderId="13" xfId="0" applyNumberFormat="1" applyFont="1" applyFill="1" applyBorder="1"/>
    <xf numFmtId="44" fontId="4" fillId="3" borderId="13" xfId="0" applyNumberFormat="1" applyFont="1" applyFill="1" applyBorder="1"/>
    <xf numFmtId="0" fontId="8" fillId="0" borderId="14" xfId="0" applyFont="1" applyBorder="1" applyAlignment="1">
      <alignment horizontal="center"/>
    </xf>
    <xf numFmtId="12" fontId="4" fillId="0" borderId="14" xfId="0" applyNumberFormat="1" applyFont="1" applyBorder="1"/>
    <xf numFmtId="0" fontId="6" fillId="0" borderId="14" xfId="0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14" fontId="7" fillId="0" borderId="14" xfId="2" applyNumberFormat="1" applyFont="1" applyBorder="1" applyAlignment="1">
      <alignment horizontal="center" vertical="center"/>
    </xf>
    <xf numFmtId="1" fontId="7" fillId="0" borderId="14" xfId="2" applyNumberFormat="1" applyFont="1" applyBorder="1" applyAlignment="1">
      <alignment horizontal="center" vertical="center"/>
    </xf>
    <xf numFmtId="44" fontId="7" fillId="0" borderId="14" xfId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/>
    </xf>
    <xf numFmtId="44" fontId="4" fillId="4" borderId="14" xfId="1" applyFont="1" applyFill="1" applyBorder="1"/>
    <xf numFmtId="0" fontId="4" fillId="0" borderId="14" xfId="0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12" fontId="7" fillId="0" borderId="14" xfId="2" applyNumberFormat="1" applyFont="1" applyBorder="1" applyAlignment="1">
      <alignment vertical="center"/>
    </xf>
    <xf numFmtId="0" fontId="7" fillId="0" borderId="14" xfId="2" applyFont="1" applyBorder="1" applyAlignment="1">
      <alignment horizontal="left" vertical="center"/>
    </xf>
    <xf numFmtId="2" fontId="4" fillId="0" borderId="14" xfId="0" applyNumberFormat="1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12" fontId="7" fillId="0" borderId="15" xfId="2" applyNumberFormat="1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14" fontId="7" fillId="0" borderId="16" xfId="2" applyNumberFormat="1" applyFont="1" applyBorder="1" applyAlignment="1">
      <alignment horizontal="center" vertical="center"/>
    </xf>
    <xf numFmtId="14" fontId="7" fillId="7" borderId="14" xfId="2" applyNumberFormat="1" applyFont="1" applyFill="1" applyBorder="1" applyAlignment="1">
      <alignment horizontal="center" vertical="center"/>
    </xf>
    <xf numFmtId="1" fontId="7" fillId="7" borderId="14" xfId="2" applyNumberFormat="1" applyFont="1" applyFill="1" applyBorder="1" applyAlignment="1">
      <alignment horizontal="center" vertical="center"/>
    </xf>
    <xf numFmtId="14" fontId="7" fillId="8" borderId="14" xfId="2" applyNumberFormat="1" applyFont="1" applyFill="1" applyBorder="1" applyAlignment="1">
      <alignment horizontal="center" vertical="center"/>
    </xf>
    <xf numFmtId="1" fontId="7" fillId="8" borderId="14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4" fillId="4" borderId="15" xfId="1" applyFont="1" applyFill="1" applyBorder="1"/>
    <xf numFmtId="44" fontId="5" fillId="5" borderId="5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7" fillId="4" borderId="0" xfId="1" applyFont="1" applyFill="1" applyBorder="1"/>
    <xf numFmtId="44" fontId="7" fillId="4" borderId="0" xfId="0" applyNumberFormat="1" applyFont="1" applyFill="1"/>
    <xf numFmtId="49" fontId="7" fillId="0" borderId="13" xfId="2" applyNumberFormat="1" applyFont="1" applyBorder="1" applyAlignment="1">
      <alignment horizontal="center" vertical="center"/>
    </xf>
    <xf numFmtId="12" fontId="7" fillId="0" borderId="13" xfId="2" applyNumberFormat="1" applyFont="1" applyBorder="1" applyAlignment="1">
      <alignment vertical="center"/>
    </xf>
    <xf numFmtId="0" fontId="6" fillId="0" borderId="14" xfId="0" applyFont="1" applyBorder="1" applyAlignment="1">
      <alignment horizontal="center"/>
    </xf>
    <xf numFmtId="164" fontId="7" fillId="0" borderId="13" xfId="2" applyNumberFormat="1" applyFont="1" applyBorder="1" applyAlignment="1">
      <alignment horizontal="center" vertical="center"/>
    </xf>
    <xf numFmtId="14" fontId="7" fillId="0" borderId="14" xfId="3" applyNumberFormat="1" applyFont="1" applyBorder="1" applyAlignment="1">
      <alignment horizontal="center" vertical="center"/>
    </xf>
    <xf numFmtId="44" fontId="4" fillId="0" borderId="14" xfId="1" applyFont="1" applyFill="1" applyBorder="1"/>
    <xf numFmtId="12" fontId="7" fillId="4" borderId="14" xfId="2" applyNumberFormat="1" applyFont="1" applyFill="1" applyBorder="1" applyAlignment="1">
      <alignment vertical="center"/>
    </xf>
    <xf numFmtId="0" fontId="7" fillId="4" borderId="14" xfId="2" applyFont="1" applyFill="1" applyBorder="1" applyAlignment="1">
      <alignment horizontal="center" vertical="center"/>
    </xf>
    <xf numFmtId="14" fontId="7" fillId="9" borderId="14" xfId="2" applyNumberFormat="1" applyFont="1" applyFill="1" applyBorder="1" applyAlignment="1">
      <alignment horizontal="center" vertical="center"/>
    </xf>
    <xf numFmtId="49" fontId="7" fillId="9" borderId="14" xfId="2" applyNumberFormat="1" applyFont="1" applyFill="1" applyBorder="1" applyAlignment="1">
      <alignment horizontal="center" vertical="center"/>
    </xf>
    <xf numFmtId="44" fontId="7" fillId="4" borderId="14" xfId="1" applyFont="1" applyFill="1" applyBorder="1" applyAlignment="1">
      <alignment horizontal="center" vertical="center"/>
    </xf>
    <xf numFmtId="14" fontId="7" fillId="8" borderId="14" xfId="3" applyNumberFormat="1" applyFont="1" applyFill="1" applyBorder="1" applyAlignment="1">
      <alignment horizontal="center" vertical="center"/>
    </xf>
    <xf numFmtId="0" fontId="7" fillId="8" borderId="14" xfId="2" applyFont="1" applyFill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/>
    </xf>
    <xf numFmtId="44" fontId="4" fillId="0" borderId="14" xfId="1" applyFont="1" applyFill="1" applyBorder="1" applyAlignment="1">
      <alignment horizontal="center" vertical="center"/>
    </xf>
    <xf numFmtId="12" fontId="4" fillId="0" borderId="14" xfId="2" applyNumberFormat="1" applyFont="1" applyBorder="1" applyAlignment="1">
      <alignment vertical="center"/>
    </xf>
    <xf numFmtId="0" fontId="8" fillId="4" borderId="14" xfId="0" applyFont="1" applyFill="1" applyBorder="1" applyAlignment="1">
      <alignment horizontal="center"/>
    </xf>
    <xf numFmtId="49" fontId="7" fillId="4" borderId="14" xfId="2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15" xfId="2" applyFont="1" applyBorder="1" applyAlignment="1">
      <alignment horizontal="center" vertical="center"/>
    </xf>
    <xf numFmtId="0" fontId="7" fillId="4" borderId="14" xfId="3" applyFont="1" applyFill="1" applyBorder="1" applyAlignment="1">
      <alignment horizontal="center" vertical="center"/>
    </xf>
    <xf numFmtId="14" fontId="7" fillId="4" borderId="14" xfId="2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/>
    </xf>
    <xf numFmtId="44" fontId="5" fillId="5" borderId="26" xfId="1" applyFont="1" applyFill="1" applyBorder="1"/>
    <xf numFmtId="44" fontId="5" fillId="5" borderId="11" xfId="1" applyFont="1" applyFill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7" fillId="4" borderId="0" xfId="0" applyNumberFormat="1" applyFont="1" applyFill="1"/>
    <xf numFmtId="44" fontId="7" fillId="4" borderId="13" xfId="1" applyFont="1" applyFill="1" applyBorder="1" applyAlignment="1">
      <alignment vertical="center"/>
    </xf>
    <xf numFmtId="44" fontId="7" fillId="4" borderId="14" xfId="1" applyFont="1" applyFill="1" applyBorder="1" applyAlignment="1">
      <alignment vertical="center"/>
    </xf>
    <xf numFmtId="1" fontId="7" fillId="9" borderId="14" xfId="2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44" fontId="7" fillId="0" borderId="14" xfId="1" applyFont="1" applyFill="1" applyBorder="1" applyAlignment="1">
      <alignment vertical="center"/>
    </xf>
    <xf numFmtId="1" fontId="7" fillId="0" borderId="14" xfId="3" applyNumberFormat="1" applyFont="1" applyBorder="1" applyAlignment="1">
      <alignment horizontal="center" vertical="center"/>
    </xf>
    <xf numFmtId="1" fontId="7" fillId="9" borderId="14" xfId="3" applyNumberFormat="1" applyFont="1" applyFill="1" applyBorder="1" applyAlignment="1">
      <alignment horizontal="center" vertical="center"/>
    </xf>
    <xf numFmtId="1" fontId="7" fillId="9" borderId="0" xfId="3" applyNumberFormat="1" applyFont="1" applyFill="1" applyAlignment="1">
      <alignment horizontal="center" vertical="center"/>
    </xf>
    <xf numFmtId="1" fontId="7" fillId="8" borderId="14" xfId="3" applyNumberFormat="1" applyFont="1" applyFill="1" applyBorder="1" applyAlignment="1">
      <alignment horizontal="center" vertical="center"/>
    </xf>
    <xf numFmtId="14" fontId="7" fillId="8" borderId="15" xfId="3" applyNumberFormat="1" applyFont="1" applyFill="1" applyBorder="1" applyAlignment="1">
      <alignment horizontal="center" vertical="center"/>
    </xf>
    <xf numFmtId="44" fontId="7" fillId="0" borderId="15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44" fontId="10" fillId="0" borderId="0" xfId="1" applyFont="1" applyFill="1" applyBorder="1"/>
    <xf numFmtId="44" fontId="10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25" xfId="2" applyFont="1" applyFill="1" applyBorder="1" applyAlignment="1">
      <alignment vertical="center"/>
    </xf>
    <xf numFmtId="165" fontId="7" fillId="8" borderId="10" xfId="2" applyNumberFormat="1" applyFont="1" applyFill="1" applyBorder="1" applyAlignment="1">
      <alignment vertical="center"/>
    </xf>
    <xf numFmtId="44" fontId="4" fillId="0" borderId="0" xfId="0" applyNumberFormat="1" applyFont="1"/>
    <xf numFmtId="44" fontId="3" fillId="4" borderId="14" xfId="1" applyFont="1" applyFill="1" applyBorder="1"/>
    <xf numFmtId="0" fontId="7" fillId="4" borderId="13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14" xfId="3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  <xf numFmtId="49" fontId="4" fillId="4" borderId="14" xfId="2" applyNumberFormat="1" applyFont="1" applyFill="1" applyBorder="1" applyAlignment="1">
      <alignment horizontal="center" vertical="center"/>
    </xf>
    <xf numFmtId="0" fontId="7" fillId="4" borderId="14" xfId="2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44" fontId="4" fillId="3" borderId="14" xfId="0" applyNumberFormat="1" applyFont="1" applyFill="1" applyBorder="1"/>
    <xf numFmtId="0" fontId="3" fillId="2" borderId="14" xfId="0" applyFont="1" applyFill="1" applyBorder="1" applyAlignment="1">
      <alignment horizontal="center" vertical="center" wrapText="1"/>
    </xf>
    <xf numFmtId="44" fontId="3" fillId="2" borderId="14" xfId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2" fontId="4" fillId="0" borderId="0" xfId="0" applyNumberFormat="1" applyFont="1"/>
    <xf numFmtId="0" fontId="6" fillId="0" borderId="0" xfId="0" applyFont="1" applyAlignment="1">
      <alignment horizontal="center"/>
    </xf>
    <xf numFmtId="14" fontId="7" fillId="8" borderId="0" xfId="3" applyNumberFormat="1" applyFont="1" applyFill="1" applyAlignment="1">
      <alignment horizontal="center" vertical="center"/>
    </xf>
    <xf numFmtId="1" fontId="7" fillId="8" borderId="0" xfId="3" applyNumberFormat="1" applyFont="1" applyFill="1" applyAlignment="1">
      <alignment horizontal="center" vertical="center"/>
    </xf>
    <xf numFmtId="44" fontId="7" fillId="0" borderId="0" xfId="1" applyFont="1" applyFill="1" applyBorder="1" applyAlignment="1">
      <alignment vertical="center"/>
    </xf>
    <xf numFmtId="0" fontId="4" fillId="0" borderId="31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44" fontId="4" fillId="4" borderId="7" xfId="1" applyFont="1" applyFill="1" applyBorder="1"/>
    <xf numFmtId="44" fontId="4" fillId="4" borderId="7" xfId="0" applyNumberFormat="1" applyFont="1" applyFill="1" applyBorder="1"/>
    <xf numFmtId="44" fontId="4" fillId="3" borderId="7" xfId="0" applyNumberFormat="1" applyFont="1" applyFill="1" applyBorder="1"/>
    <xf numFmtId="0" fontId="8" fillId="0" borderId="14" xfId="0" applyFont="1" applyBorder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44" fontId="4" fillId="0" borderId="13" xfId="0" applyNumberFormat="1" applyFont="1" applyBorder="1"/>
    <xf numFmtId="0" fontId="8" fillId="0" borderId="15" xfId="0" applyFont="1" applyBorder="1" applyAlignment="1">
      <alignment horizontal="center"/>
    </xf>
    <xf numFmtId="14" fontId="7" fillId="0" borderId="15" xfId="2" applyNumberFormat="1" applyFont="1" applyBorder="1" applyAlignment="1">
      <alignment horizontal="center" vertical="center"/>
    </xf>
    <xf numFmtId="44" fontId="7" fillId="0" borderId="15" xfId="1" applyFont="1" applyFill="1" applyBorder="1" applyAlignment="1">
      <alignment horizontal="center" vertical="center"/>
    </xf>
    <xf numFmtId="44" fontId="4" fillId="0" borderId="15" xfId="1" applyFont="1" applyFill="1" applyBorder="1"/>
    <xf numFmtId="1" fontId="4" fillId="0" borderId="0" xfId="0" applyNumberFormat="1" applyFont="1" applyAlignment="1">
      <alignment horizontal="center" vertical="center"/>
    </xf>
    <xf numFmtId="44" fontId="7" fillId="0" borderId="13" xfId="1" applyFont="1" applyFill="1" applyBorder="1" applyAlignment="1">
      <alignment vertical="center"/>
    </xf>
    <xf numFmtId="44" fontId="4" fillId="0" borderId="13" xfId="1" applyFont="1" applyFill="1" applyBorder="1"/>
    <xf numFmtId="0" fontId="8" fillId="4" borderId="0" xfId="0" applyFont="1" applyFill="1" applyAlignment="1">
      <alignment horizontal="center"/>
    </xf>
    <xf numFmtId="0" fontId="4" fillId="4" borderId="15" xfId="2" applyFont="1" applyFill="1" applyBorder="1" applyAlignment="1">
      <alignment horizontal="center" vertical="center"/>
    </xf>
    <xf numFmtId="12" fontId="7" fillId="4" borderId="15" xfId="2" applyNumberFormat="1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14" fontId="8" fillId="4" borderId="16" xfId="0" applyNumberFormat="1" applyFont="1" applyFill="1" applyBorder="1" applyAlignment="1">
      <alignment horizontal="center"/>
    </xf>
    <xf numFmtId="1" fontId="7" fillId="4" borderId="14" xfId="2" applyNumberFormat="1" applyFont="1" applyFill="1" applyBorder="1" applyAlignment="1">
      <alignment horizontal="center" vertical="center"/>
    </xf>
    <xf numFmtId="44" fontId="7" fillId="4" borderId="15" xfId="1" applyFont="1" applyFill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44" fontId="3" fillId="2" borderId="14" xfId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9" fontId="5" fillId="2" borderId="28" xfId="2" applyNumberFormat="1" applyFont="1" applyFill="1" applyBorder="1" applyAlignment="1">
      <alignment horizontal="center" vertical="center" wrapText="1"/>
    </xf>
    <xf numFmtId="49" fontId="5" fillId="2" borderId="29" xfId="2" applyNumberFormat="1" applyFont="1" applyFill="1" applyBorder="1" applyAlignment="1">
      <alignment horizontal="center" vertical="center" wrapText="1"/>
    </xf>
    <xf numFmtId="49" fontId="5" fillId="2" borderId="30" xfId="2" applyNumberFormat="1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7" xfId="2" applyFont="1" applyFill="1" applyBorder="1" applyAlignment="1">
      <alignment vertical="center" wrapText="1"/>
    </xf>
    <xf numFmtId="0" fontId="5" fillId="2" borderId="11" xfId="2" applyFont="1" applyFill="1" applyBorder="1" applyAlignment="1">
      <alignment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5" fillId="4" borderId="1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4" fontId="3" fillId="2" borderId="14" xfId="1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/>
    </xf>
    <xf numFmtId="44" fontId="5" fillId="5" borderId="19" xfId="0" applyNumberFormat="1" applyFont="1" applyFill="1" applyBorder="1"/>
    <xf numFmtId="0" fontId="3" fillId="5" borderId="32" xfId="0" applyFont="1" applyFill="1" applyBorder="1" applyAlignment="1">
      <alignment horizontal="center"/>
    </xf>
    <xf numFmtId="0" fontId="5" fillId="4" borderId="0" xfId="2" applyFont="1" applyFill="1" applyBorder="1" applyAlignment="1">
      <alignment horizontal="center" vertical="center"/>
    </xf>
    <xf numFmtId="0" fontId="5" fillId="4" borderId="0" xfId="2" applyFont="1" applyFill="1" applyBorder="1" applyAlignment="1">
      <alignment horizontal="center" vertical="center" wrapText="1"/>
    </xf>
    <xf numFmtId="165" fontId="7" fillId="4" borderId="0" xfId="2" applyNumberFormat="1" applyFont="1" applyFill="1" applyBorder="1" applyAlignment="1">
      <alignment vertical="center"/>
    </xf>
    <xf numFmtId="0" fontId="5" fillId="6" borderId="33" xfId="2" applyFont="1" applyFill="1" applyBorder="1" applyAlignment="1">
      <alignment horizontal="center" vertical="center" wrapText="1"/>
    </xf>
    <xf numFmtId="0" fontId="5" fillId="6" borderId="34" xfId="2" applyFont="1" applyFill="1" applyBorder="1" applyAlignment="1">
      <alignment horizontal="center" vertical="center" wrapText="1"/>
    </xf>
    <xf numFmtId="0" fontId="5" fillId="6" borderId="35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44" fontId="4" fillId="4" borderId="0" xfId="0" applyNumberFormat="1" applyFont="1" applyFill="1" applyAlignment="1">
      <alignment horizontal="center"/>
    </xf>
    <xf numFmtId="44" fontId="4" fillId="4" borderId="0" xfId="1" applyFont="1" applyFill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_jacki 031-029-021-022_POR DIVISIÓN FUNCIONAL JACKI3 28-05-2010 " xfId="3" xr:uid="{00000000-0005-0000-0000-000003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38" name="16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39" name="17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0" name="18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1" name="16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2" name="17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3" name="18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4" name="16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5" name="17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6" name="18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7" name="16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8" name="17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149" name="18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3"/>
  <sheetViews>
    <sheetView showGridLines="0" tabSelected="1" zoomScale="55" zoomScaleNormal="55" zoomScaleSheetLayoutView="86" zoomScalePageLayoutView="66" workbookViewId="0">
      <selection activeCell="Z9" sqref="Z9"/>
    </sheetView>
  </sheetViews>
  <sheetFormatPr baseColWidth="10" defaultColWidth="9.109375" defaultRowHeight="17.399999999999999" x14ac:dyDescent="0.3"/>
  <cols>
    <col min="1" max="1" width="7.44140625" style="2" customWidth="1"/>
    <col min="2" max="2" width="19.6640625" style="2" hidden="1" customWidth="1"/>
    <col min="3" max="3" width="27.6640625" style="1" hidden="1" customWidth="1"/>
    <col min="4" max="4" width="30.44140625" style="2" hidden="1" customWidth="1"/>
    <col min="5" max="5" width="39.44140625" style="1" customWidth="1"/>
    <col min="6" max="6" width="29.109375" style="2" hidden="1" customWidth="1"/>
    <col min="7" max="7" width="34.109375" style="1" hidden="1" customWidth="1"/>
    <col min="8" max="8" width="22.44140625" style="1" hidden="1" customWidth="1"/>
    <col min="9" max="9" width="16" style="1" hidden="1" customWidth="1"/>
    <col min="10" max="10" width="54.6640625" style="2" customWidth="1"/>
    <col min="11" max="11" width="0.21875" style="1" customWidth="1"/>
    <col min="12" max="12" width="44" style="1" hidden="1" customWidth="1"/>
    <col min="13" max="13" width="0.33203125" style="1" hidden="1" customWidth="1"/>
    <col min="14" max="14" width="12.33203125" style="1" customWidth="1"/>
    <col min="15" max="15" width="7.88671875" style="1" customWidth="1"/>
    <col min="16" max="16" width="24.33203125" style="1" customWidth="1"/>
    <col min="17" max="17" width="20.44140625" style="1" customWidth="1"/>
    <col min="18" max="18" width="22.109375" style="1" customWidth="1"/>
    <col min="19" max="19" width="21.33203125" style="1" customWidth="1"/>
    <col min="20" max="16384" width="9.109375" style="1"/>
  </cols>
  <sheetData>
    <row r="1" spans="1:19" ht="124.2" customHeight="1" x14ac:dyDescent="0.3">
      <c r="A1" s="190" t="e" vm="1">
        <v>#VALUE!</v>
      </c>
      <c r="B1" s="191"/>
      <c r="C1" s="191"/>
      <c r="D1" s="191"/>
      <c r="E1" s="191"/>
    </row>
    <row r="2" spans="1:19" x14ac:dyDescent="0.3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75" customHeight="1" thickBot="1" x14ac:dyDescent="0.35">
      <c r="A3" s="163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</row>
    <row r="4" spans="1:19" ht="18" customHeight="1" x14ac:dyDescent="0.3">
      <c r="A4" s="146" t="s">
        <v>2</v>
      </c>
      <c r="B4" s="146" t="s">
        <v>3</v>
      </c>
      <c r="C4" s="146" t="s">
        <v>4</v>
      </c>
      <c r="D4" s="152" t="s">
        <v>6</v>
      </c>
      <c r="E4" s="146" t="s">
        <v>5</v>
      </c>
      <c r="F4" s="146" t="s">
        <v>44</v>
      </c>
      <c r="G4" s="156" t="s">
        <v>7</v>
      </c>
      <c r="H4" s="154" t="s">
        <v>8</v>
      </c>
      <c r="I4" s="160" t="s">
        <v>9</v>
      </c>
      <c r="J4" s="146" t="s">
        <v>10</v>
      </c>
      <c r="K4" s="146" t="s">
        <v>131</v>
      </c>
      <c r="L4" s="164" t="s">
        <v>11</v>
      </c>
      <c r="M4" s="146" t="s">
        <v>0</v>
      </c>
      <c r="N4" s="149" t="s">
        <v>12</v>
      </c>
      <c r="O4" s="143" t="s">
        <v>13</v>
      </c>
      <c r="P4" s="143" t="s">
        <v>14</v>
      </c>
      <c r="Q4" s="144" t="s">
        <v>15</v>
      </c>
      <c r="R4" s="143" t="s">
        <v>45</v>
      </c>
      <c r="S4" s="145" t="s">
        <v>16</v>
      </c>
    </row>
    <row r="5" spans="1:19" x14ac:dyDescent="0.3">
      <c r="A5" s="147"/>
      <c r="B5" s="147"/>
      <c r="C5" s="147"/>
      <c r="D5" s="153"/>
      <c r="E5" s="147"/>
      <c r="F5" s="147"/>
      <c r="G5" s="157"/>
      <c r="H5" s="155"/>
      <c r="I5" s="161"/>
      <c r="J5" s="147"/>
      <c r="K5" s="147"/>
      <c r="L5" s="165"/>
      <c r="M5" s="147"/>
      <c r="N5" s="150"/>
      <c r="O5" s="143"/>
      <c r="P5" s="143"/>
      <c r="Q5" s="144"/>
      <c r="R5" s="143"/>
      <c r="S5" s="145"/>
    </row>
    <row r="6" spans="1:19" ht="65.25" customHeight="1" thickBot="1" x14ac:dyDescent="0.35">
      <c r="A6" s="148"/>
      <c r="B6" s="147"/>
      <c r="C6" s="147"/>
      <c r="D6" s="153"/>
      <c r="E6" s="147"/>
      <c r="F6" s="147"/>
      <c r="G6" s="158"/>
      <c r="H6" s="159"/>
      <c r="I6" s="162"/>
      <c r="J6" s="148"/>
      <c r="K6" s="148"/>
      <c r="L6" s="166"/>
      <c r="M6" s="148"/>
      <c r="N6" s="151"/>
      <c r="O6" s="143"/>
      <c r="P6" s="109" t="s">
        <v>17</v>
      </c>
      <c r="Q6" s="110" t="s">
        <v>18</v>
      </c>
      <c r="R6" s="109" t="s">
        <v>19</v>
      </c>
      <c r="S6" s="145"/>
    </row>
    <row r="7" spans="1:19" x14ac:dyDescent="0.3">
      <c r="A7" s="5">
        <v>1</v>
      </c>
      <c r="B7" s="6">
        <v>9901433979</v>
      </c>
      <c r="C7" s="6" t="s">
        <v>272</v>
      </c>
      <c r="D7" s="6"/>
      <c r="E7" s="7" t="s">
        <v>20</v>
      </c>
      <c r="F7" s="6" t="s">
        <v>21</v>
      </c>
      <c r="G7" s="8">
        <v>1991593940512</v>
      </c>
      <c r="H7" s="9">
        <v>76125246</v>
      </c>
      <c r="I7" s="5">
        <v>3393002669</v>
      </c>
      <c r="J7" s="99" t="s">
        <v>22</v>
      </c>
      <c r="K7" s="11">
        <v>42005</v>
      </c>
      <c r="L7" s="11"/>
      <c r="M7" s="12">
        <f>365-3+1</f>
        <v>363</v>
      </c>
      <c r="N7" s="13">
        <v>71.400000000000006</v>
      </c>
      <c r="O7" s="14">
        <v>29</v>
      </c>
      <c r="P7" s="15">
        <v>836.6</v>
      </c>
      <c r="Q7" s="16">
        <f>+N7*O7</f>
        <v>2070.6000000000004</v>
      </c>
      <c r="R7" s="17">
        <v>250</v>
      </c>
      <c r="S7" s="18">
        <f t="shared" ref="S7:S29" si="0">P7+Q7+R7</f>
        <v>3157.2000000000003</v>
      </c>
    </row>
    <row r="8" spans="1:19" x14ac:dyDescent="0.3">
      <c r="A8" s="5">
        <v>2</v>
      </c>
      <c r="B8" s="6">
        <v>9901433980</v>
      </c>
      <c r="C8" s="6" t="s">
        <v>164</v>
      </c>
      <c r="D8" s="19">
        <v>1565086</v>
      </c>
      <c r="E8" s="7" t="s">
        <v>20</v>
      </c>
      <c r="F8" s="6" t="s">
        <v>21</v>
      </c>
      <c r="G8" s="20">
        <v>1663148700610</v>
      </c>
      <c r="H8" s="21">
        <v>51755726</v>
      </c>
      <c r="I8" s="6">
        <v>3298049394</v>
      </c>
      <c r="J8" s="55" t="s">
        <v>23</v>
      </c>
      <c r="K8" s="23">
        <v>41247</v>
      </c>
      <c r="L8" s="23"/>
      <c r="M8" s="24">
        <f>365-3+1</f>
        <v>363</v>
      </c>
      <c r="N8" s="25">
        <v>71.400000000000006</v>
      </c>
      <c r="O8" s="14">
        <v>29</v>
      </c>
      <c r="P8" s="15">
        <v>836.6</v>
      </c>
      <c r="Q8" s="27">
        <f t="shared" ref="Q8:Q29" si="1">+N8*O8</f>
        <v>2070.6000000000004</v>
      </c>
      <c r="R8" s="17">
        <v>250</v>
      </c>
      <c r="S8" s="18">
        <f t="shared" si="0"/>
        <v>3157.2000000000003</v>
      </c>
    </row>
    <row r="9" spans="1:19" x14ac:dyDescent="0.3">
      <c r="A9" s="5">
        <v>3</v>
      </c>
      <c r="B9" s="6">
        <v>9901433981</v>
      </c>
      <c r="C9" s="6" t="s">
        <v>165</v>
      </c>
      <c r="D9" s="41">
        <v>1565087</v>
      </c>
      <c r="E9" s="7" t="s">
        <v>20</v>
      </c>
      <c r="F9" s="6" t="s">
        <v>21</v>
      </c>
      <c r="G9" s="20">
        <v>1955743460114</v>
      </c>
      <c r="H9" s="28">
        <v>84010797</v>
      </c>
      <c r="I9" s="6">
        <v>3785029546</v>
      </c>
      <c r="J9" s="55" t="s">
        <v>24</v>
      </c>
      <c r="K9" s="23">
        <v>41640</v>
      </c>
      <c r="L9" s="23"/>
      <c r="M9" s="24">
        <f t="shared" ref="M9:M25" si="2">365-3+1</f>
        <v>363</v>
      </c>
      <c r="N9" s="25">
        <v>71.400000000000006</v>
      </c>
      <c r="O9" s="14">
        <v>29</v>
      </c>
      <c r="P9" s="15">
        <v>836.6</v>
      </c>
      <c r="Q9" s="27">
        <f t="shared" si="1"/>
        <v>2070.6000000000004</v>
      </c>
      <c r="R9" s="17">
        <v>250</v>
      </c>
      <c r="S9" s="18">
        <f t="shared" si="0"/>
        <v>3157.2000000000003</v>
      </c>
    </row>
    <row r="10" spans="1:19" x14ac:dyDescent="0.3">
      <c r="A10" s="5">
        <v>4</v>
      </c>
      <c r="B10" s="6">
        <v>9901433982</v>
      </c>
      <c r="C10" s="6" t="s">
        <v>166</v>
      </c>
      <c r="D10" s="19">
        <v>1565088</v>
      </c>
      <c r="E10" s="7" t="s">
        <v>20</v>
      </c>
      <c r="F10" s="6" t="s">
        <v>21</v>
      </c>
      <c r="G10" s="20">
        <v>1739508841211</v>
      </c>
      <c r="H10" s="21">
        <v>87738171</v>
      </c>
      <c r="I10" s="6">
        <v>3164072096</v>
      </c>
      <c r="J10" s="55" t="s">
        <v>25</v>
      </c>
      <c r="K10" s="23">
        <v>42005</v>
      </c>
      <c r="L10" s="23"/>
      <c r="M10" s="24">
        <f t="shared" si="2"/>
        <v>363</v>
      </c>
      <c r="N10" s="25">
        <v>71.400000000000006</v>
      </c>
      <c r="O10" s="14">
        <v>29</v>
      </c>
      <c r="P10" s="15">
        <v>836.6</v>
      </c>
      <c r="Q10" s="27">
        <f t="shared" si="1"/>
        <v>2070.6000000000004</v>
      </c>
      <c r="R10" s="17">
        <v>250</v>
      </c>
      <c r="S10" s="18">
        <f t="shared" si="0"/>
        <v>3157.2000000000003</v>
      </c>
    </row>
    <row r="11" spans="1:19" x14ac:dyDescent="0.3">
      <c r="A11" s="5">
        <v>5</v>
      </c>
      <c r="B11" s="6">
        <v>9901532670</v>
      </c>
      <c r="C11" s="6" t="s">
        <v>167</v>
      </c>
      <c r="D11" s="19">
        <v>1565089</v>
      </c>
      <c r="E11" s="7" t="s">
        <v>20</v>
      </c>
      <c r="F11" s="6" t="s">
        <v>21</v>
      </c>
      <c r="G11" s="20">
        <v>2530747701213</v>
      </c>
      <c r="H11" s="28">
        <v>93559542</v>
      </c>
      <c r="I11" s="6">
        <v>3164095996</v>
      </c>
      <c r="J11" s="55" t="s">
        <v>26</v>
      </c>
      <c r="K11" s="29" t="s">
        <v>27</v>
      </c>
      <c r="L11" s="29"/>
      <c r="M11" s="24">
        <f t="shared" si="2"/>
        <v>363</v>
      </c>
      <c r="N11" s="25">
        <v>71.400000000000006</v>
      </c>
      <c r="O11" s="14">
        <v>29</v>
      </c>
      <c r="P11" s="15">
        <v>836.6</v>
      </c>
      <c r="Q11" s="27">
        <f t="shared" si="1"/>
        <v>2070.6000000000004</v>
      </c>
      <c r="R11" s="17">
        <v>250</v>
      </c>
      <c r="S11" s="18">
        <f t="shared" si="0"/>
        <v>3157.2000000000003</v>
      </c>
    </row>
    <row r="12" spans="1:19" x14ac:dyDescent="0.3">
      <c r="A12" s="5">
        <v>6</v>
      </c>
      <c r="B12" s="6">
        <v>9901172017</v>
      </c>
      <c r="C12" s="6" t="s">
        <v>168</v>
      </c>
      <c r="D12" s="19">
        <v>1565090</v>
      </c>
      <c r="E12" s="7" t="s">
        <v>20</v>
      </c>
      <c r="F12" s="22" t="s">
        <v>28</v>
      </c>
      <c r="G12" s="30">
        <v>1699779190114</v>
      </c>
      <c r="H12" s="21">
        <v>81325193</v>
      </c>
      <c r="I12" s="6">
        <v>3247011971</v>
      </c>
      <c r="J12" s="55" t="s">
        <v>29</v>
      </c>
      <c r="K12" s="23">
        <v>42370</v>
      </c>
      <c r="L12" s="23">
        <v>0</v>
      </c>
      <c r="M12" s="24">
        <f t="shared" si="2"/>
        <v>363</v>
      </c>
      <c r="N12" s="25">
        <v>71.400000000000006</v>
      </c>
      <c r="O12" s="14">
        <v>29</v>
      </c>
      <c r="P12" s="15">
        <v>836.6</v>
      </c>
      <c r="Q12" s="27">
        <f t="shared" si="1"/>
        <v>2070.6000000000004</v>
      </c>
      <c r="R12" s="17">
        <v>250</v>
      </c>
      <c r="S12" s="18">
        <f t="shared" si="0"/>
        <v>3157.2000000000003</v>
      </c>
    </row>
    <row r="13" spans="1:19" x14ac:dyDescent="0.3">
      <c r="A13" s="5">
        <v>7</v>
      </c>
      <c r="B13" s="6"/>
      <c r="C13" s="6" t="s">
        <v>269</v>
      </c>
      <c r="D13" s="19">
        <v>1565091</v>
      </c>
      <c r="E13" s="22" t="s">
        <v>20</v>
      </c>
      <c r="F13" s="6" t="s">
        <v>21</v>
      </c>
      <c r="G13" s="20">
        <v>2419823240115</v>
      </c>
      <c r="H13" s="21">
        <v>50019651</v>
      </c>
      <c r="I13" s="6">
        <v>3164090771</v>
      </c>
      <c r="J13" s="22" t="s">
        <v>274</v>
      </c>
      <c r="K13" s="23">
        <v>44105</v>
      </c>
      <c r="L13" s="23"/>
      <c r="M13" s="24">
        <f t="shared" si="2"/>
        <v>363</v>
      </c>
      <c r="N13" s="25">
        <v>71.400000000000006</v>
      </c>
      <c r="O13" s="5">
        <v>29</v>
      </c>
      <c r="P13" s="15">
        <v>836.6</v>
      </c>
      <c r="Q13" s="53">
        <f t="shared" si="1"/>
        <v>2070.6000000000004</v>
      </c>
      <c r="R13" s="125">
        <v>250</v>
      </c>
      <c r="S13" s="125">
        <f t="shared" si="0"/>
        <v>3157.2000000000003</v>
      </c>
    </row>
    <row r="14" spans="1:19" ht="17.25" customHeight="1" x14ac:dyDescent="0.3">
      <c r="A14" s="5">
        <v>8</v>
      </c>
      <c r="B14" s="6"/>
      <c r="C14" s="1" t="s">
        <v>170</v>
      </c>
      <c r="D14" s="19">
        <v>1565092</v>
      </c>
      <c r="E14" s="22" t="s">
        <v>20</v>
      </c>
      <c r="F14" s="6" t="s">
        <v>21</v>
      </c>
      <c r="G14" s="20">
        <v>1630486140114</v>
      </c>
      <c r="H14" s="21"/>
      <c r="I14" s="6"/>
      <c r="J14" s="104" t="s">
        <v>156</v>
      </c>
      <c r="K14" s="23"/>
      <c r="L14" s="23"/>
      <c r="M14" s="24"/>
      <c r="N14" s="25">
        <v>71.400000000000006</v>
      </c>
      <c r="O14" s="14">
        <v>29</v>
      </c>
      <c r="P14" s="15">
        <v>836.6</v>
      </c>
      <c r="Q14" s="27">
        <f t="shared" si="1"/>
        <v>2070.6000000000004</v>
      </c>
      <c r="R14" s="17">
        <v>250</v>
      </c>
      <c r="S14" s="18">
        <f t="shared" si="0"/>
        <v>3157.2000000000003</v>
      </c>
    </row>
    <row r="15" spans="1:19" x14ac:dyDescent="0.3">
      <c r="A15" s="5">
        <v>9</v>
      </c>
      <c r="B15" s="6">
        <v>9901534402</v>
      </c>
      <c r="C15" s="6" t="s">
        <v>169</v>
      </c>
      <c r="D15" s="19">
        <v>1565093</v>
      </c>
      <c r="E15" s="7" t="s">
        <v>20</v>
      </c>
      <c r="F15" s="6" t="s">
        <v>21</v>
      </c>
      <c r="G15" s="20">
        <v>3043831120114</v>
      </c>
      <c r="H15" s="21">
        <v>108348814</v>
      </c>
      <c r="I15" s="6">
        <v>3164096165</v>
      </c>
      <c r="J15" s="55" t="s">
        <v>30</v>
      </c>
      <c r="K15" s="23">
        <v>44470</v>
      </c>
      <c r="L15" s="23"/>
      <c r="M15" s="24">
        <f t="shared" si="2"/>
        <v>363</v>
      </c>
      <c r="N15" s="25">
        <v>71.400000000000006</v>
      </c>
      <c r="O15" s="14">
        <v>29</v>
      </c>
      <c r="P15" s="15">
        <v>836.6</v>
      </c>
      <c r="Q15" s="27">
        <f t="shared" si="1"/>
        <v>2070.6000000000004</v>
      </c>
      <c r="R15" s="17">
        <v>250</v>
      </c>
      <c r="S15" s="18">
        <f t="shared" si="0"/>
        <v>3157.2000000000003</v>
      </c>
    </row>
    <row r="16" spans="1:19" ht="17.25" customHeight="1" x14ac:dyDescent="0.3">
      <c r="A16" s="5">
        <v>10</v>
      </c>
      <c r="B16" s="6">
        <v>9901433989</v>
      </c>
      <c r="C16" s="6" t="s">
        <v>171</v>
      </c>
      <c r="D16" s="19">
        <v>1565109</v>
      </c>
      <c r="E16" s="22" t="s">
        <v>31</v>
      </c>
      <c r="F16" s="22" t="s">
        <v>32</v>
      </c>
      <c r="G16" s="20">
        <v>1837075240507</v>
      </c>
      <c r="H16" s="28"/>
      <c r="I16" s="6">
        <v>3364085352</v>
      </c>
      <c r="J16" s="55" t="s">
        <v>134</v>
      </c>
      <c r="K16" s="22"/>
      <c r="L16" s="31"/>
      <c r="M16" s="24">
        <v>363</v>
      </c>
      <c r="N16" s="25">
        <v>75.64</v>
      </c>
      <c r="O16" s="14">
        <v>29</v>
      </c>
      <c r="P16" s="32">
        <v>705.16</v>
      </c>
      <c r="Q16" s="27">
        <f>+N16*O16</f>
        <v>2193.56</v>
      </c>
      <c r="R16" s="17">
        <v>250</v>
      </c>
      <c r="S16" s="18">
        <f t="shared" si="0"/>
        <v>3148.72</v>
      </c>
    </row>
    <row r="17" spans="1:19" s="45" customFormat="1" ht="18" customHeight="1" x14ac:dyDescent="0.3">
      <c r="A17" s="14">
        <v>11</v>
      </c>
      <c r="B17" s="26">
        <v>9901433990</v>
      </c>
      <c r="C17" s="26"/>
      <c r="D17" s="64"/>
      <c r="E17" s="55" t="s">
        <v>31</v>
      </c>
      <c r="F17" s="55" t="s">
        <v>32</v>
      </c>
      <c r="G17" s="54"/>
      <c r="H17" s="55"/>
      <c r="I17" s="26"/>
      <c r="J17" s="44" t="s">
        <v>276</v>
      </c>
      <c r="K17" s="70">
        <v>43101</v>
      </c>
      <c r="L17" s="70"/>
      <c r="M17" s="140">
        <f t="shared" si="2"/>
        <v>363</v>
      </c>
      <c r="N17" s="58">
        <v>75.64</v>
      </c>
      <c r="O17" s="14">
        <v>29</v>
      </c>
      <c r="P17" s="142">
        <v>705.16</v>
      </c>
      <c r="Q17" s="27">
        <f t="shared" si="1"/>
        <v>2193.56</v>
      </c>
      <c r="R17" s="17">
        <v>250</v>
      </c>
      <c r="S17" s="17">
        <f t="shared" si="0"/>
        <v>3148.72</v>
      </c>
    </row>
    <row r="18" spans="1:19" x14ac:dyDescent="0.3">
      <c r="A18" s="5">
        <v>12</v>
      </c>
      <c r="B18" s="6">
        <v>9901433991</v>
      </c>
      <c r="C18" s="6" t="s">
        <v>172</v>
      </c>
      <c r="D18" s="19">
        <v>1565110</v>
      </c>
      <c r="E18" s="22" t="s">
        <v>31</v>
      </c>
      <c r="F18" s="22" t="s">
        <v>150</v>
      </c>
      <c r="G18" s="30">
        <v>2185146461211</v>
      </c>
      <c r="H18" s="22">
        <v>16336801</v>
      </c>
      <c r="I18" s="6">
        <v>3424051646</v>
      </c>
      <c r="J18" s="55" t="s">
        <v>33</v>
      </c>
      <c r="K18" s="23">
        <v>43101</v>
      </c>
      <c r="L18" s="23"/>
      <c r="M18" s="24">
        <f t="shared" si="2"/>
        <v>363</v>
      </c>
      <c r="N18" s="25">
        <v>75.64</v>
      </c>
      <c r="O18" s="14">
        <v>29</v>
      </c>
      <c r="P18" s="32">
        <v>705.16</v>
      </c>
      <c r="Q18" s="27">
        <f t="shared" si="1"/>
        <v>2193.56</v>
      </c>
      <c r="R18" s="17">
        <v>250</v>
      </c>
      <c r="S18" s="18">
        <f t="shared" si="0"/>
        <v>3148.72</v>
      </c>
    </row>
    <row r="19" spans="1:19" x14ac:dyDescent="0.3">
      <c r="A19" s="5">
        <v>13</v>
      </c>
      <c r="B19" s="6">
        <v>9901451146</v>
      </c>
      <c r="C19" s="6" t="s">
        <v>175</v>
      </c>
      <c r="D19" s="19">
        <v>1565111</v>
      </c>
      <c r="E19" s="22" t="s">
        <v>31</v>
      </c>
      <c r="F19" s="22" t="s">
        <v>32</v>
      </c>
      <c r="G19" s="30">
        <v>1874755201805</v>
      </c>
      <c r="H19" s="21">
        <v>42936772</v>
      </c>
      <c r="I19" s="6">
        <v>3759041939</v>
      </c>
      <c r="J19" s="69" t="s">
        <v>39</v>
      </c>
      <c r="K19" s="23">
        <v>43301</v>
      </c>
      <c r="L19" s="23"/>
      <c r="M19" s="24">
        <f t="shared" si="2"/>
        <v>363</v>
      </c>
      <c r="N19" s="25">
        <v>75.64</v>
      </c>
      <c r="O19" s="14">
        <v>29</v>
      </c>
      <c r="P19" s="32">
        <v>705.16</v>
      </c>
      <c r="Q19" s="27">
        <f t="shared" ref="Q19:Q23" si="3">+N19*O19</f>
        <v>2193.56</v>
      </c>
      <c r="R19" s="17">
        <v>250</v>
      </c>
      <c r="S19" s="18">
        <f t="shared" si="0"/>
        <v>3148.72</v>
      </c>
    </row>
    <row r="20" spans="1:19" x14ac:dyDescent="0.3">
      <c r="A20" s="5">
        <v>14</v>
      </c>
      <c r="B20" s="6">
        <v>9901531023</v>
      </c>
      <c r="C20" s="6" t="s">
        <v>176</v>
      </c>
      <c r="D20" s="19">
        <v>1565112</v>
      </c>
      <c r="E20" s="22" t="s">
        <v>31</v>
      </c>
      <c r="F20" s="22" t="s">
        <v>151</v>
      </c>
      <c r="G20" s="30">
        <v>2333490810613</v>
      </c>
      <c r="H20" s="21"/>
      <c r="I20" s="6">
        <v>3733046116</v>
      </c>
      <c r="J20" s="105" t="s">
        <v>135</v>
      </c>
      <c r="K20" s="23"/>
      <c r="L20" s="23"/>
      <c r="M20" s="24">
        <v>363</v>
      </c>
      <c r="N20" s="25">
        <v>75.64</v>
      </c>
      <c r="O20" s="14">
        <v>29</v>
      </c>
      <c r="P20" s="32">
        <v>705.16</v>
      </c>
      <c r="Q20" s="27">
        <f t="shared" si="3"/>
        <v>2193.56</v>
      </c>
      <c r="R20" s="17">
        <v>250</v>
      </c>
      <c r="S20" s="18">
        <f t="shared" si="0"/>
        <v>3148.72</v>
      </c>
    </row>
    <row r="21" spans="1:19" x14ac:dyDescent="0.3">
      <c r="A21" s="5">
        <v>15</v>
      </c>
      <c r="B21" s="6">
        <v>990099706</v>
      </c>
      <c r="C21" s="6" t="s">
        <v>182</v>
      </c>
      <c r="D21" s="19">
        <v>1565113</v>
      </c>
      <c r="E21" s="22" t="s">
        <v>31</v>
      </c>
      <c r="F21" s="22" t="s">
        <v>151</v>
      </c>
      <c r="G21" s="30"/>
      <c r="H21" s="21"/>
      <c r="I21" s="6"/>
      <c r="J21" s="105" t="s">
        <v>154</v>
      </c>
      <c r="K21" s="23"/>
      <c r="L21" s="23"/>
      <c r="M21" s="24"/>
      <c r="N21" s="25">
        <v>75.64</v>
      </c>
      <c r="O21" s="14">
        <v>29</v>
      </c>
      <c r="P21" s="32">
        <v>705.16</v>
      </c>
      <c r="Q21" s="27">
        <f t="shared" si="3"/>
        <v>2193.56</v>
      </c>
      <c r="R21" s="17">
        <v>250</v>
      </c>
      <c r="S21" s="18">
        <f t="shared" si="0"/>
        <v>3148.72</v>
      </c>
    </row>
    <row r="22" spans="1:19" x14ac:dyDescent="0.3">
      <c r="A22" s="5">
        <v>16</v>
      </c>
      <c r="B22" s="6">
        <v>9901596945</v>
      </c>
      <c r="C22" s="6" t="s">
        <v>183</v>
      </c>
      <c r="D22" s="19">
        <v>1565114</v>
      </c>
      <c r="E22" s="22" t="s">
        <v>31</v>
      </c>
      <c r="F22" s="22" t="s">
        <v>36</v>
      </c>
      <c r="G22" s="30"/>
      <c r="H22" s="21"/>
      <c r="I22" s="6"/>
      <c r="J22" s="105" t="s">
        <v>155</v>
      </c>
      <c r="K22" s="23"/>
      <c r="L22" s="23"/>
      <c r="M22" s="24"/>
      <c r="N22" s="25">
        <v>75.64</v>
      </c>
      <c r="O22" s="14">
        <v>29</v>
      </c>
      <c r="P22" s="32">
        <v>705.16</v>
      </c>
      <c r="Q22" s="27">
        <f t="shared" ref="Q22" si="4">+N22*O22</f>
        <v>2193.56</v>
      </c>
      <c r="R22" s="17">
        <v>250</v>
      </c>
      <c r="S22" s="18">
        <f t="shared" si="0"/>
        <v>3148.72</v>
      </c>
    </row>
    <row r="23" spans="1:19" x14ac:dyDescent="0.3">
      <c r="A23" s="5">
        <v>17</v>
      </c>
      <c r="B23" s="6">
        <v>9901451132</v>
      </c>
      <c r="C23" s="6" t="s">
        <v>173</v>
      </c>
      <c r="D23" s="19">
        <v>1565115</v>
      </c>
      <c r="E23" s="6" t="s">
        <v>35</v>
      </c>
      <c r="F23" s="6" t="s">
        <v>36</v>
      </c>
      <c r="G23" s="20">
        <v>3792849871219</v>
      </c>
      <c r="H23" s="21">
        <v>42596955</v>
      </c>
      <c r="I23" s="6">
        <v>3137135329</v>
      </c>
      <c r="J23" s="105" t="s">
        <v>37</v>
      </c>
      <c r="K23" s="23">
        <v>43490</v>
      </c>
      <c r="L23" s="23"/>
      <c r="M23" s="24">
        <f t="shared" si="2"/>
        <v>363</v>
      </c>
      <c r="N23" s="25">
        <v>75.64</v>
      </c>
      <c r="O23" s="14">
        <v>29</v>
      </c>
      <c r="P23" s="32">
        <v>705.16</v>
      </c>
      <c r="Q23" s="27">
        <f t="shared" si="3"/>
        <v>2193.56</v>
      </c>
      <c r="R23" s="17">
        <v>250</v>
      </c>
      <c r="S23" s="18">
        <f t="shared" si="0"/>
        <v>3148.72</v>
      </c>
    </row>
    <row r="24" spans="1:19" x14ac:dyDescent="0.3">
      <c r="A24" s="5">
        <v>18</v>
      </c>
      <c r="B24" s="2">
        <v>9901575029</v>
      </c>
      <c r="C24" s="6" t="s">
        <v>178</v>
      </c>
      <c r="D24" s="19">
        <v>1565116</v>
      </c>
      <c r="E24" s="22" t="s">
        <v>31</v>
      </c>
      <c r="F24" s="22" t="s">
        <v>94</v>
      </c>
      <c r="G24" s="34">
        <v>2930820141219</v>
      </c>
      <c r="H24" s="21"/>
      <c r="I24" s="35">
        <v>3630036252</v>
      </c>
      <c r="J24" s="106" t="s">
        <v>133</v>
      </c>
      <c r="K24" s="36"/>
      <c r="L24" s="36"/>
      <c r="M24" s="24"/>
      <c r="N24" s="25">
        <v>75.64</v>
      </c>
      <c r="O24" s="14">
        <v>29</v>
      </c>
      <c r="P24" s="32">
        <v>705.16</v>
      </c>
      <c r="Q24" s="27">
        <f>+N24*O24</f>
        <v>2193.56</v>
      </c>
      <c r="R24" s="17">
        <v>250</v>
      </c>
      <c r="S24" s="18">
        <f t="shared" si="0"/>
        <v>3148.72</v>
      </c>
    </row>
    <row r="25" spans="1:19" x14ac:dyDescent="0.3">
      <c r="A25" s="5">
        <v>19</v>
      </c>
      <c r="B25" s="6">
        <v>9901349725</v>
      </c>
      <c r="C25" s="6" t="s">
        <v>174</v>
      </c>
      <c r="D25" s="19">
        <v>1565117</v>
      </c>
      <c r="E25" s="22" t="s">
        <v>31</v>
      </c>
      <c r="F25" s="22" t="s">
        <v>34</v>
      </c>
      <c r="G25" s="30">
        <v>2108883421709</v>
      </c>
      <c r="H25" s="22">
        <v>86863142</v>
      </c>
      <c r="I25" s="6">
        <v>3607017078</v>
      </c>
      <c r="J25" s="55" t="s">
        <v>38</v>
      </c>
      <c r="K25" s="23">
        <v>43101</v>
      </c>
      <c r="L25" s="23"/>
      <c r="M25" s="24">
        <f t="shared" si="2"/>
        <v>363</v>
      </c>
      <c r="N25" s="25">
        <v>75.64</v>
      </c>
      <c r="O25" s="14">
        <v>29</v>
      </c>
      <c r="P25" s="32">
        <v>705.16</v>
      </c>
      <c r="Q25" s="27">
        <f t="shared" ref="Q25" si="5">+N25*O25</f>
        <v>2193.56</v>
      </c>
      <c r="R25" s="17">
        <v>250</v>
      </c>
      <c r="S25" s="18">
        <f t="shared" si="0"/>
        <v>3148.72</v>
      </c>
    </row>
    <row r="26" spans="1:19" x14ac:dyDescent="0.3">
      <c r="A26" s="5">
        <v>20</v>
      </c>
      <c r="B26" s="123">
        <v>9901533150</v>
      </c>
      <c r="C26" s="6" t="s">
        <v>184</v>
      </c>
      <c r="D26" s="19">
        <v>1565118</v>
      </c>
      <c r="E26" s="22" t="s">
        <v>31</v>
      </c>
      <c r="F26" s="22" t="s">
        <v>147</v>
      </c>
      <c r="G26" s="30">
        <v>2631591320115</v>
      </c>
      <c r="H26" s="22">
        <v>50716239</v>
      </c>
      <c r="I26" s="6">
        <v>3137154580</v>
      </c>
      <c r="J26" s="69" t="s">
        <v>148</v>
      </c>
      <c r="K26" s="70">
        <v>44929</v>
      </c>
      <c r="L26" s="37">
        <v>44929</v>
      </c>
      <c r="M26" s="38"/>
      <c r="N26" s="25">
        <v>75.64</v>
      </c>
      <c r="O26" s="14">
        <v>29</v>
      </c>
      <c r="P26" s="32">
        <v>705.16</v>
      </c>
      <c r="Q26" s="27">
        <f t="shared" si="1"/>
        <v>2193.56</v>
      </c>
      <c r="R26" s="17">
        <v>250</v>
      </c>
      <c r="S26" s="18">
        <f t="shared" si="0"/>
        <v>3148.72</v>
      </c>
    </row>
    <row r="27" spans="1:19" x14ac:dyDescent="0.3">
      <c r="A27" s="5">
        <v>21</v>
      </c>
      <c r="B27" s="123">
        <v>9901531045</v>
      </c>
      <c r="C27" s="6" t="s">
        <v>185</v>
      </c>
      <c r="D27" s="19">
        <v>1565119</v>
      </c>
      <c r="E27" s="22" t="s">
        <v>31</v>
      </c>
      <c r="F27" s="22" t="s">
        <v>147</v>
      </c>
      <c r="G27" s="30">
        <v>217807100117</v>
      </c>
      <c r="H27" s="21">
        <v>96032170</v>
      </c>
      <c r="I27" s="6"/>
      <c r="J27" s="44" t="s">
        <v>149</v>
      </c>
      <c r="K27" s="70">
        <v>44929</v>
      </c>
      <c r="L27" s="37">
        <v>44929</v>
      </c>
      <c r="M27" s="38"/>
      <c r="N27" s="25">
        <v>75.64</v>
      </c>
      <c r="O27" s="14">
        <v>29</v>
      </c>
      <c r="P27" s="32">
        <v>705.16</v>
      </c>
      <c r="Q27" s="27">
        <f t="shared" si="1"/>
        <v>2193.56</v>
      </c>
      <c r="R27" s="17">
        <v>250</v>
      </c>
      <c r="S27" s="18">
        <f t="shared" si="0"/>
        <v>3148.72</v>
      </c>
    </row>
    <row r="28" spans="1:19" x14ac:dyDescent="0.3">
      <c r="A28" s="5">
        <v>22</v>
      </c>
      <c r="B28" s="6">
        <v>9901531048</v>
      </c>
      <c r="C28" s="6" t="s">
        <v>177</v>
      </c>
      <c r="D28" s="19">
        <v>1565120</v>
      </c>
      <c r="E28" s="22" t="s">
        <v>31</v>
      </c>
      <c r="F28" s="22" t="s">
        <v>28</v>
      </c>
      <c r="G28" s="30">
        <v>1594497310115</v>
      </c>
      <c r="H28" s="21">
        <v>43354645</v>
      </c>
      <c r="I28" s="6">
        <v>3424062344</v>
      </c>
      <c r="J28" s="55" t="s">
        <v>40</v>
      </c>
      <c r="K28" s="70">
        <v>44621</v>
      </c>
      <c r="L28" s="39"/>
      <c r="M28" s="40">
        <f ca="1">TODAY()-K28</f>
        <v>707</v>
      </c>
      <c r="N28" s="25">
        <v>75.64</v>
      </c>
      <c r="O28" s="14">
        <v>29</v>
      </c>
      <c r="P28" s="32">
        <v>705.16</v>
      </c>
      <c r="Q28" s="27">
        <f t="shared" si="1"/>
        <v>2193.56</v>
      </c>
      <c r="R28" s="17">
        <v>250</v>
      </c>
      <c r="S28" s="18">
        <f t="shared" si="0"/>
        <v>3148.72</v>
      </c>
    </row>
    <row r="29" spans="1:19" s="45" customFormat="1" ht="18" thickBot="1" x14ac:dyDescent="0.35">
      <c r="A29" s="14">
        <v>23</v>
      </c>
      <c r="B29" s="44"/>
      <c r="C29" s="26" t="s">
        <v>275</v>
      </c>
      <c r="D29" s="133">
        <v>1565122</v>
      </c>
      <c r="E29" s="134" t="s">
        <v>41</v>
      </c>
      <c r="F29" s="102" t="s">
        <v>32</v>
      </c>
      <c r="G29" s="135">
        <v>3012430500101</v>
      </c>
      <c r="H29" s="136">
        <v>114067201</v>
      </c>
      <c r="I29" s="137">
        <v>3137150823</v>
      </c>
      <c r="J29" s="138" t="s">
        <v>158</v>
      </c>
      <c r="K29" s="139">
        <v>44718</v>
      </c>
      <c r="L29" s="139"/>
      <c r="M29" s="140">
        <f ca="1">TODAY()-K29</f>
        <v>610</v>
      </c>
      <c r="N29" s="141">
        <v>71.400000000000006</v>
      </c>
      <c r="O29" s="14">
        <v>29</v>
      </c>
      <c r="P29" s="142">
        <v>836.6</v>
      </c>
      <c r="Q29" s="27">
        <f t="shared" si="1"/>
        <v>2070.6000000000004</v>
      </c>
      <c r="R29" s="17">
        <v>250</v>
      </c>
      <c r="S29" s="17">
        <f t="shared" si="0"/>
        <v>3157.2000000000003</v>
      </c>
    </row>
    <row r="30" spans="1:19" ht="18" thickBot="1" x14ac:dyDescent="0.35">
      <c r="A30" s="168" t="s">
        <v>42</v>
      </c>
      <c r="B30" s="169"/>
      <c r="C30" s="169"/>
      <c r="D30" s="169"/>
      <c r="E30" s="169"/>
      <c r="F30" s="170"/>
      <c r="G30" s="169"/>
      <c r="H30" s="169"/>
      <c r="I30" s="169"/>
      <c r="J30" s="169"/>
      <c r="K30" s="169"/>
      <c r="L30" s="169"/>
      <c r="M30" s="169"/>
      <c r="N30" s="169"/>
      <c r="O30" s="171"/>
      <c r="P30" s="43">
        <f t="shared" ref="P30:S30" si="6">SUM(P7:P29)</f>
        <v>17533.079999999998</v>
      </c>
      <c r="Q30" s="43">
        <f t="shared" si="6"/>
        <v>49222.279999999992</v>
      </c>
      <c r="R30" s="43">
        <f t="shared" si="6"/>
        <v>5750</v>
      </c>
      <c r="S30" s="43">
        <f t="shared" si="6"/>
        <v>72505.360000000015</v>
      </c>
    </row>
    <row r="31" spans="1:19" x14ac:dyDescent="0.3">
      <c r="A31" s="44"/>
      <c r="B31" s="44"/>
      <c r="C31" s="44"/>
      <c r="D31" s="44"/>
      <c r="E31" s="44"/>
      <c r="F31" s="44"/>
      <c r="G31" s="45"/>
      <c r="H31" s="44"/>
      <c r="I31" s="44"/>
      <c r="J31" s="44"/>
      <c r="K31" s="44"/>
      <c r="L31" s="44"/>
      <c r="M31" s="44"/>
      <c r="N31" s="44"/>
      <c r="O31" s="44"/>
      <c r="P31" s="44"/>
      <c r="Q31" s="46"/>
      <c r="R31" s="47"/>
      <c r="S31" s="47"/>
    </row>
    <row r="32" spans="1:19" x14ac:dyDescent="0.3">
      <c r="A32" s="44"/>
      <c r="B32" s="44"/>
      <c r="C32" s="44"/>
      <c r="D32" s="44"/>
      <c r="E32" s="44"/>
      <c r="F32" s="44"/>
      <c r="G32" s="45"/>
      <c r="H32" s="44"/>
      <c r="I32" s="44"/>
      <c r="J32" s="44"/>
      <c r="K32" s="44"/>
      <c r="L32" s="44"/>
      <c r="M32" s="44"/>
      <c r="N32" s="44"/>
      <c r="O32" s="44"/>
      <c r="P32" s="44"/>
      <c r="Q32" s="46"/>
      <c r="R32" s="47"/>
      <c r="S32" s="47"/>
    </row>
    <row r="33" spans="1:19" x14ac:dyDescent="0.3">
      <c r="A33" s="44"/>
      <c r="B33" s="44"/>
      <c r="C33" s="44"/>
      <c r="D33" s="44"/>
      <c r="E33" s="44"/>
      <c r="F33" s="44"/>
      <c r="G33" s="45"/>
      <c r="H33" s="44"/>
      <c r="I33" s="44"/>
      <c r="J33" s="44"/>
      <c r="K33" s="44"/>
      <c r="L33" s="44"/>
      <c r="M33" s="44"/>
      <c r="N33" s="44"/>
      <c r="O33" s="44"/>
      <c r="P33" s="44"/>
      <c r="Q33" s="46"/>
      <c r="R33" s="47"/>
      <c r="S33" s="47"/>
    </row>
    <row r="34" spans="1:19" ht="15.75" customHeight="1" thickBot="1" x14ac:dyDescent="0.35">
      <c r="A34" s="172" t="s">
        <v>43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67"/>
      <c r="P34" s="167"/>
      <c r="Q34" s="167"/>
      <c r="R34" s="167"/>
      <c r="S34" s="167"/>
    </row>
    <row r="35" spans="1:19" ht="18" customHeight="1" x14ac:dyDescent="0.3">
      <c r="A35" s="146" t="s">
        <v>2</v>
      </c>
      <c r="B35" s="146" t="s">
        <v>3</v>
      </c>
      <c r="C35" s="146" t="s">
        <v>4</v>
      </c>
      <c r="D35" s="152" t="s">
        <v>6</v>
      </c>
      <c r="E35" s="146" t="s">
        <v>5</v>
      </c>
      <c r="F35" s="146" t="s">
        <v>44</v>
      </c>
      <c r="G35" s="156" t="s">
        <v>7</v>
      </c>
      <c r="H35" s="154" t="s">
        <v>8</v>
      </c>
      <c r="I35" s="160" t="s">
        <v>9</v>
      </c>
      <c r="J35" s="146" t="s">
        <v>10</v>
      </c>
      <c r="K35" s="146" t="s">
        <v>131</v>
      </c>
      <c r="L35" s="164" t="s">
        <v>11</v>
      </c>
      <c r="M35" s="146" t="s">
        <v>0</v>
      </c>
      <c r="N35" s="149" t="s">
        <v>12</v>
      </c>
      <c r="O35" s="143" t="s">
        <v>13</v>
      </c>
      <c r="P35" s="143" t="s">
        <v>14</v>
      </c>
      <c r="Q35" s="144" t="s">
        <v>15</v>
      </c>
      <c r="R35" s="143" t="s">
        <v>45</v>
      </c>
      <c r="S35" s="145" t="s">
        <v>16</v>
      </c>
    </row>
    <row r="36" spans="1:19" ht="18" customHeight="1" x14ac:dyDescent="0.3">
      <c r="A36" s="147"/>
      <c r="B36" s="147"/>
      <c r="C36" s="147"/>
      <c r="D36" s="153"/>
      <c r="E36" s="147"/>
      <c r="F36" s="147"/>
      <c r="G36" s="157"/>
      <c r="H36" s="155"/>
      <c r="I36" s="161"/>
      <c r="J36" s="147"/>
      <c r="K36" s="147"/>
      <c r="L36" s="165"/>
      <c r="M36" s="147"/>
      <c r="N36" s="150"/>
      <c r="O36" s="143"/>
      <c r="P36" s="143"/>
      <c r="Q36" s="144"/>
      <c r="R36" s="143"/>
      <c r="S36" s="145"/>
    </row>
    <row r="37" spans="1:19" ht="65.25" customHeight="1" thickBot="1" x14ac:dyDescent="0.35">
      <c r="A37" s="148"/>
      <c r="B37" s="148"/>
      <c r="C37" s="148"/>
      <c r="D37" s="153"/>
      <c r="E37" s="148"/>
      <c r="F37" s="148"/>
      <c r="G37" s="158"/>
      <c r="H37" s="159"/>
      <c r="I37" s="162"/>
      <c r="J37" s="148"/>
      <c r="K37" s="148"/>
      <c r="L37" s="166"/>
      <c r="M37" s="148"/>
      <c r="N37" s="151"/>
      <c r="O37" s="143"/>
      <c r="P37" s="109" t="s">
        <v>17</v>
      </c>
      <c r="Q37" s="110" t="s">
        <v>18</v>
      </c>
      <c r="R37" s="111" t="s">
        <v>19</v>
      </c>
      <c r="S37" s="145"/>
    </row>
    <row r="38" spans="1:19" x14ac:dyDescent="0.3">
      <c r="A38" s="5">
        <v>24</v>
      </c>
      <c r="B38" s="5">
        <v>9901434004</v>
      </c>
      <c r="C38" s="6" t="s">
        <v>179</v>
      </c>
      <c r="D38" s="19">
        <v>1565124</v>
      </c>
      <c r="E38" s="48" t="s">
        <v>46</v>
      </c>
      <c r="F38" s="10" t="s">
        <v>47</v>
      </c>
      <c r="G38" s="49">
        <v>1818242050101</v>
      </c>
      <c r="H38" s="50">
        <v>48667447</v>
      </c>
      <c r="I38" s="10">
        <v>3216004486</v>
      </c>
      <c r="J38" s="100" t="s">
        <v>48</v>
      </c>
      <c r="K38" s="48" t="s">
        <v>49</v>
      </c>
      <c r="L38" s="48" t="s">
        <v>132</v>
      </c>
      <c r="M38" s="48" t="s">
        <v>50</v>
      </c>
      <c r="N38" s="51">
        <v>71.400000000000006</v>
      </c>
      <c r="O38" s="14">
        <f>($O$7)</f>
        <v>29</v>
      </c>
      <c r="P38" s="15">
        <v>836.6</v>
      </c>
      <c r="Q38" s="16">
        <f t="shared" ref="Q38:Q90" si="7">+N38*O38</f>
        <v>2070.6000000000004</v>
      </c>
      <c r="R38" s="17">
        <v>250</v>
      </c>
      <c r="S38" s="18">
        <f>P38+Q38+R38</f>
        <v>3157.2000000000003</v>
      </c>
    </row>
    <row r="39" spans="1:19" x14ac:dyDescent="0.3">
      <c r="A39" s="5">
        <v>25</v>
      </c>
      <c r="B39" s="6">
        <v>990099342</v>
      </c>
      <c r="C39" s="6" t="s">
        <v>180</v>
      </c>
      <c r="D39" s="19">
        <v>1565125</v>
      </c>
      <c r="E39" s="29" t="s">
        <v>46</v>
      </c>
      <c r="F39" s="22" t="s">
        <v>47</v>
      </c>
      <c r="G39" s="30">
        <v>2354009980502</v>
      </c>
      <c r="H39" s="50">
        <v>30926181</v>
      </c>
      <c r="I39" s="22">
        <v>3287036510</v>
      </c>
      <c r="J39" s="101" t="s">
        <v>51</v>
      </c>
      <c r="K39" s="23">
        <v>43101</v>
      </c>
      <c r="L39" s="23">
        <v>42163</v>
      </c>
      <c r="M39" s="29" t="s">
        <v>50</v>
      </c>
      <c r="N39" s="25">
        <v>71.400000000000006</v>
      </c>
      <c r="O39" s="14">
        <f t="shared" ref="O39:O91" si="8">($O$7)</f>
        <v>29</v>
      </c>
      <c r="P39" s="15">
        <v>836.6</v>
      </c>
      <c r="Q39" s="27">
        <f t="shared" si="7"/>
        <v>2070.6000000000004</v>
      </c>
      <c r="R39" s="17">
        <v>250</v>
      </c>
      <c r="S39" s="18">
        <f t="shared" ref="S39:S91" si="9">P39+Q39+R39</f>
        <v>3157.2000000000003</v>
      </c>
    </row>
    <row r="40" spans="1:19" x14ac:dyDescent="0.3">
      <c r="A40" s="5">
        <v>26</v>
      </c>
      <c r="B40" s="6">
        <v>990099324</v>
      </c>
      <c r="C40" s="6" t="s">
        <v>181</v>
      </c>
      <c r="D40" s="19">
        <v>1565126</v>
      </c>
      <c r="E40" s="29" t="s">
        <v>46</v>
      </c>
      <c r="F40" s="22" t="s">
        <v>47</v>
      </c>
      <c r="G40" s="30">
        <v>1792429540117</v>
      </c>
      <c r="H40" s="50">
        <v>50643827</v>
      </c>
      <c r="I40" s="22">
        <v>3229011973</v>
      </c>
      <c r="J40" s="101" t="s">
        <v>52</v>
      </c>
      <c r="K40" s="23">
        <v>42370</v>
      </c>
      <c r="L40" s="23">
        <v>41276</v>
      </c>
      <c r="M40" s="29" t="s">
        <v>50</v>
      </c>
      <c r="N40" s="25">
        <v>71.400000000000006</v>
      </c>
      <c r="O40" s="14">
        <f t="shared" si="8"/>
        <v>29</v>
      </c>
      <c r="P40" s="15">
        <v>836.6</v>
      </c>
      <c r="Q40" s="27">
        <f t="shared" si="7"/>
        <v>2070.6000000000004</v>
      </c>
      <c r="R40" s="17">
        <v>250</v>
      </c>
      <c r="S40" s="18">
        <f t="shared" si="9"/>
        <v>3157.2000000000003</v>
      </c>
    </row>
    <row r="41" spans="1:19" x14ac:dyDescent="0.3">
      <c r="A41" s="5">
        <v>27</v>
      </c>
      <c r="B41" s="6">
        <v>9901433999</v>
      </c>
      <c r="C41" s="6" t="s">
        <v>186</v>
      </c>
      <c r="D41" s="19">
        <v>1565127</v>
      </c>
      <c r="E41" s="29" t="s">
        <v>46</v>
      </c>
      <c r="F41" s="22" t="s">
        <v>55</v>
      </c>
      <c r="G41" s="30">
        <v>2322327921220</v>
      </c>
      <c r="H41" s="50">
        <v>11154675</v>
      </c>
      <c r="I41" s="22">
        <v>3661022607</v>
      </c>
      <c r="J41" s="102" t="s">
        <v>56</v>
      </c>
      <c r="K41" s="52">
        <v>38718</v>
      </c>
      <c r="L41" s="52">
        <v>38718</v>
      </c>
      <c r="M41" s="29" t="s">
        <v>50</v>
      </c>
      <c r="N41" s="25">
        <v>71.400000000000006</v>
      </c>
      <c r="O41" s="14">
        <f t="shared" si="8"/>
        <v>29</v>
      </c>
      <c r="P41" s="15">
        <v>836.6</v>
      </c>
      <c r="Q41" s="27">
        <f t="shared" si="7"/>
        <v>2070.6000000000004</v>
      </c>
      <c r="R41" s="17">
        <v>250</v>
      </c>
      <c r="S41" s="18">
        <f t="shared" si="9"/>
        <v>3157.2000000000003</v>
      </c>
    </row>
    <row r="42" spans="1:19" x14ac:dyDescent="0.3">
      <c r="A42" s="5">
        <v>28</v>
      </c>
      <c r="B42" s="6">
        <v>9901106084</v>
      </c>
      <c r="C42" s="6" t="s">
        <v>189</v>
      </c>
      <c r="D42" s="19">
        <v>1565128</v>
      </c>
      <c r="E42" s="29" t="s">
        <v>46</v>
      </c>
      <c r="F42" s="22" t="s">
        <v>55</v>
      </c>
      <c r="G42" s="30">
        <v>1654571550115</v>
      </c>
      <c r="H42" s="50">
        <v>73810274</v>
      </c>
      <c r="I42" s="22">
        <v>3532007563</v>
      </c>
      <c r="J42" s="102" t="s">
        <v>57</v>
      </c>
      <c r="K42" s="52">
        <v>41184</v>
      </c>
      <c r="L42" s="52">
        <v>41184</v>
      </c>
      <c r="M42" s="29" t="s">
        <v>50</v>
      </c>
      <c r="N42" s="25">
        <v>71.400000000000006</v>
      </c>
      <c r="O42" s="14">
        <f t="shared" si="8"/>
        <v>29</v>
      </c>
      <c r="P42" s="15">
        <v>836.6</v>
      </c>
      <c r="Q42" s="27">
        <f t="shared" si="7"/>
        <v>2070.6000000000004</v>
      </c>
      <c r="R42" s="17">
        <v>250</v>
      </c>
      <c r="S42" s="18">
        <f t="shared" si="9"/>
        <v>3157.2000000000003</v>
      </c>
    </row>
    <row r="43" spans="1:19" x14ac:dyDescent="0.3">
      <c r="A43" s="5">
        <v>29</v>
      </c>
      <c r="B43" s="6">
        <v>9901347851</v>
      </c>
      <c r="C43" s="6" t="s">
        <v>188</v>
      </c>
      <c r="D43" s="19">
        <v>1565129</v>
      </c>
      <c r="E43" s="29" t="s">
        <v>46</v>
      </c>
      <c r="F43" s="22" t="s">
        <v>55</v>
      </c>
      <c r="G43" s="30">
        <v>1964279831411</v>
      </c>
      <c r="H43" s="50">
        <v>46923462</v>
      </c>
      <c r="I43" s="22">
        <v>3216034565</v>
      </c>
      <c r="J43" s="101" t="s">
        <v>58</v>
      </c>
      <c r="K43" s="23">
        <v>43101</v>
      </c>
      <c r="L43" s="23">
        <v>42051</v>
      </c>
      <c r="M43" s="29" t="s">
        <v>50</v>
      </c>
      <c r="N43" s="25">
        <v>71.400000000000006</v>
      </c>
      <c r="O43" s="14">
        <f t="shared" si="8"/>
        <v>29</v>
      </c>
      <c r="P43" s="15">
        <v>836.6</v>
      </c>
      <c r="Q43" s="53">
        <f t="shared" si="7"/>
        <v>2070.6000000000004</v>
      </c>
      <c r="R43" s="17">
        <v>250</v>
      </c>
      <c r="S43" s="18">
        <f t="shared" si="9"/>
        <v>3157.2000000000003</v>
      </c>
    </row>
    <row r="44" spans="1:19" x14ac:dyDescent="0.3">
      <c r="A44" s="5">
        <v>30</v>
      </c>
      <c r="B44" s="6">
        <v>9901489141</v>
      </c>
      <c r="C44" s="6" t="s">
        <v>190</v>
      </c>
      <c r="D44" s="19">
        <v>1565130</v>
      </c>
      <c r="E44" s="29" t="s">
        <v>46</v>
      </c>
      <c r="F44" s="22" t="s">
        <v>55</v>
      </c>
      <c r="G44" s="30">
        <v>2510920970502</v>
      </c>
      <c r="H44" s="50">
        <v>68509448</v>
      </c>
      <c r="I44" s="22">
        <v>3298058030</v>
      </c>
      <c r="J44" s="101" t="s">
        <v>73</v>
      </c>
      <c r="K44" s="52">
        <v>43922</v>
      </c>
      <c r="L44" s="52">
        <v>43922</v>
      </c>
      <c r="M44" s="29" t="s">
        <v>50</v>
      </c>
      <c r="N44" s="25">
        <v>71.400000000000006</v>
      </c>
      <c r="O44" s="14">
        <f t="shared" si="8"/>
        <v>29</v>
      </c>
      <c r="P44" s="15">
        <v>836.6</v>
      </c>
      <c r="Q44" s="27">
        <f t="shared" ref="Q44:Q46" si="10">+N44*O44</f>
        <v>2070.6000000000004</v>
      </c>
      <c r="R44" s="17">
        <v>250</v>
      </c>
      <c r="S44" s="18">
        <f t="shared" si="9"/>
        <v>3157.2000000000003</v>
      </c>
    </row>
    <row r="45" spans="1:19" x14ac:dyDescent="0.3">
      <c r="A45" s="5">
        <v>31</v>
      </c>
      <c r="B45" s="6">
        <v>9901434000</v>
      </c>
      <c r="C45" s="6" t="s">
        <v>191</v>
      </c>
      <c r="D45" s="19">
        <v>1565140</v>
      </c>
      <c r="E45" s="29" t="s">
        <v>46</v>
      </c>
      <c r="F45" s="22" t="s">
        <v>53</v>
      </c>
      <c r="G45" s="30">
        <v>2239122551220</v>
      </c>
      <c r="H45" s="50">
        <v>37167898</v>
      </c>
      <c r="I45" s="22">
        <v>3216004367</v>
      </c>
      <c r="J45" s="102" t="s">
        <v>54</v>
      </c>
      <c r="K45" s="23">
        <v>39084</v>
      </c>
      <c r="L45" s="23">
        <v>39084</v>
      </c>
      <c r="M45" s="29" t="s">
        <v>50</v>
      </c>
      <c r="N45" s="25">
        <v>71.400000000000006</v>
      </c>
      <c r="O45" s="14">
        <f t="shared" si="8"/>
        <v>29</v>
      </c>
      <c r="P45" s="15">
        <v>836.6</v>
      </c>
      <c r="Q45" s="98">
        <f t="shared" ref="Q45" si="11">+N45*O45</f>
        <v>2070.6000000000004</v>
      </c>
      <c r="R45" s="17">
        <v>250</v>
      </c>
      <c r="S45" s="18">
        <f t="shared" si="9"/>
        <v>3157.2000000000003</v>
      </c>
    </row>
    <row r="46" spans="1:19" x14ac:dyDescent="0.3">
      <c r="A46" s="5">
        <v>32</v>
      </c>
      <c r="B46" s="6">
        <v>9901434001</v>
      </c>
      <c r="C46" s="6" t="s">
        <v>192</v>
      </c>
      <c r="D46" s="19">
        <v>1565141</v>
      </c>
      <c r="E46" s="29" t="s">
        <v>46</v>
      </c>
      <c r="F46" s="22" t="s">
        <v>53</v>
      </c>
      <c r="G46" s="30">
        <v>1669246871007</v>
      </c>
      <c r="H46" s="50">
        <v>45627665</v>
      </c>
      <c r="I46" s="22">
        <v>3216001475</v>
      </c>
      <c r="J46" s="102" t="s">
        <v>59</v>
      </c>
      <c r="K46" s="23">
        <v>38384</v>
      </c>
      <c r="L46" s="23">
        <v>38384</v>
      </c>
      <c r="M46" s="29" t="s">
        <v>50</v>
      </c>
      <c r="N46" s="25">
        <v>71.400000000000006</v>
      </c>
      <c r="O46" s="14">
        <f t="shared" si="8"/>
        <v>29</v>
      </c>
      <c r="P46" s="15">
        <v>836.6</v>
      </c>
      <c r="Q46" s="27">
        <f t="shared" si="10"/>
        <v>2070.6000000000004</v>
      </c>
      <c r="R46" s="17">
        <v>250</v>
      </c>
      <c r="S46" s="18">
        <f t="shared" si="9"/>
        <v>3157.2000000000003</v>
      </c>
    </row>
    <row r="47" spans="1:19" x14ac:dyDescent="0.3">
      <c r="A47" s="5">
        <v>33</v>
      </c>
      <c r="B47" s="6">
        <v>9901434002</v>
      </c>
      <c r="C47" s="6" t="s">
        <v>199</v>
      </c>
      <c r="D47" s="19">
        <v>1565142</v>
      </c>
      <c r="E47" s="29" t="s">
        <v>46</v>
      </c>
      <c r="F47" s="22" t="s">
        <v>53</v>
      </c>
      <c r="G47" s="54">
        <v>1962382771014</v>
      </c>
      <c r="H47" s="50">
        <v>37247247</v>
      </c>
      <c r="I47" s="55">
        <v>3216001439</v>
      </c>
      <c r="J47" s="102" t="s">
        <v>142</v>
      </c>
      <c r="K47" s="56">
        <v>44929</v>
      </c>
      <c r="L47" s="56">
        <v>44929</v>
      </c>
      <c r="M47" s="57" t="s">
        <v>50</v>
      </c>
      <c r="N47" s="58">
        <v>71.400000000000006</v>
      </c>
      <c r="O47" s="14">
        <f t="shared" si="8"/>
        <v>29</v>
      </c>
      <c r="P47" s="15">
        <v>836.6</v>
      </c>
      <c r="Q47" s="27">
        <f>+N47*O47</f>
        <v>2070.6000000000004</v>
      </c>
      <c r="R47" s="17">
        <v>250</v>
      </c>
      <c r="S47" s="18">
        <f t="shared" si="9"/>
        <v>3157.2000000000003</v>
      </c>
    </row>
    <row r="48" spans="1:19" x14ac:dyDescent="0.3">
      <c r="A48" s="5">
        <v>34</v>
      </c>
      <c r="B48" s="6">
        <v>9901433972</v>
      </c>
      <c r="C48" s="6" t="s">
        <v>187</v>
      </c>
      <c r="D48" s="19">
        <v>1565143</v>
      </c>
      <c r="E48" s="29" t="s">
        <v>46</v>
      </c>
      <c r="F48" s="22" t="s">
        <v>53</v>
      </c>
      <c r="G48" s="30">
        <v>1826488930506</v>
      </c>
      <c r="H48" s="50">
        <v>64104915</v>
      </c>
      <c r="I48" s="22">
        <v>3137135315</v>
      </c>
      <c r="J48" s="102" t="s">
        <v>60</v>
      </c>
      <c r="K48" s="23">
        <v>37681</v>
      </c>
      <c r="L48" s="23">
        <v>37803</v>
      </c>
      <c r="M48" s="29" t="s">
        <v>50</v>
      </c>
      <c r="N48" s="58">
        <v>71.400000000000006</v>
      </c>
      <c r="O48" s="14">
        <f t="shared" si="8"/>
        <v>29</v>
      </c>
      <c r="P48" s="15">
        <v>836.6</v>
      </c>
      <c r="Q48" s="27">
        <f t="shared" si="7"/>
        <v>2070.6000000000004</v>
      </c>
      <c r="R48" s="17">
        <v>250</v>
      </c>
      <c r="S48" s="18">
        <f t="shared" si="9"/>
        <v>3157.2000000000003</v>
      </c>
    </row>
    <row r="49" spans="1:19" x14ac:dyDescent="0.3">
      <c r="A49" s="5">
        <v>35</v>
      </c>
      <c r="B49" s="6">
        <v>9901355144</v>
      </c>
      <c r="C49" s="6" t="s">
        <v>200</v>
      </c>
      <c r="D49" s="19">
        <v>1565144</v>
      </c>
      <c r="E49" s="29" t="s">
        <v>46</v>
      </c>
      <c r="F49" s="22" t="s">
        <v>53</v>
      </c>
      <c r="G49" s="30">
        <v>1724504891607</v>
      </c>
      <c r="H49" s="50">
        <v>74868462</v>
      </c>
      <c r="I49" s="22">
        <v>3287036524</v>
      </c>
      <c r="J49" s="101" t="s">
        <v>61</v>
      </c>
      <c r="K49" s="52">
        <v>42887</v>
      </c>
      <c r="L49" s="52"/>
      <c r="M49" s="29" t="s">
        <v>50</v>
      </c>
      <c r="N49" s="58">
        <v>71.400000000000006</v>
      </c>
      <c r="O49" s="14">
        <f t="shared" si="8"/>
        <v>29</v>
      </c>
      <c r="P49" s="15">
        <v>836.6</v>
      </c>
      <c r="Q49" s="27">
        <f t="shared" si="7"/>
        <v>2070.6000000000004</v>
      </c>
      <c r="R49" s="17">
        <v>250</v>
      </c>
      <c r="S49" s="18">
        <f t="shared" si="9"/>
        <v>3157.2000000000003</v>
      </c>
    </row>
    <row r="50" spans="1:19" x14ac:dyDescent="0.3">
      <c r="A50" s="5">
        <v>36</v>
      </c>
      <c r="B50" s="6">
        <v>9901110190</v>
      </c>
      <c r="C50" s="6" t="s">
        <v>201</v>
      </c>
      <c r="D50" s="19">
        <v>1565145</v>
      </c>
      <c r="E50" s="29" t="s">
        <v>46</v>
      </c>
      <c r="F50" s="22" t="s">
        <v>53</v>
      </c>
      <c r="G50" s="30">
        <v>2622216080608</v>
      </c>
      <c r="H50" s="50">
        <v>75572230</v>
      </c>
      <c r="I50" s="22">
        <v>3493030662</v>
      </c>
      <c r="J50" s="101" t="s">
        <v>62</v>
      </c>
      <c r="K50" s="52">
        <v>43101</v>
      </c>
      <c r="L50" s="52">
        <v>41276</v>
      </c>
      <c r="M50" s="29" t="s">
        <v>50</v>
      </c>
      <c r="N50" s="58">
        <v>71.400000000000006</v>
      </c>
      <c r="O50" s="14">
        <f t="shared" si="8"/>
        <v>29</v>
      </c>
      <c r="P50" s="15">
        <v>836.6</v>
      </c>
      <c r="Q50" s="27">
        <f t="shared" si="7"/>
        <v>2070.6000000000004</v>
      </c>
      <c r="R50" s="17">
        <v>250</v>
      </c>
      <c r="S50" s="18">
        <f t="shared" si="9"/>
        <v>3157.2000000000003</v>
      </c>
    </row>
    <row r="51" spans="1:19" x14ac:dyDescent="0.3">
      <c r="A51" s="5">
        <v>37</v>
      </c>
      <c r="B51" s="6">
        <v>9901001016</v>
      </c>
      <c r="C51" s="6" t="s">
        <v>202</v>
      </c>
      <c r="D51" s="19">
        <v>1565146</v>
      </c>
      <c r="E51" s="29" t="s">
        <v>46</v>
      </c>
      <c r="F51" s="22" t="s">
        <v>53</v>
      </c>
      <c r="G51" s="30">
        <v>1914238580117</v>
      </c>
      <c r="H51" s="50">
        <v>50474693</v>
      </c>
      <c r="I51" s="22">
        <v>3229011703</v>
      </c>
      <c r="J51" s="101" t="s">
        <v>63</v>
      </c>
      <c r="K51" s="52">
        <v>43101</v>
      </c>
      <c r="L51" s="52"/>
      <c r="M51" s="29" t="s">
        <v>50</v>
      </c>
      <c r="N51" s="58">
        <v>71.400000000000006</v>
      </c>
      <c r="O51" s="14">
        <f t="shared" si="8"/>
        <v>29</v>
      </c>
      <c r="P51" s="15">
        <v>836.6</v>
      </c>
      <c r="Q51" s="27">
        <f t="shared" si="7"/>
        <v>2070.6000000000004</v>
      </c>
      <c r="R51" s="17">
        <v>250</v>
      </c>
      <c r="S51" s="18">
        <f t="shared" si="9"/>
        <v>3157.2000000000003</v>
      </c>
    </row>
    <row r="52" spans="1:19" x14ac:dyDescent="0.3">
      <c r="A52" s="5">
        <v>38</v>
      </c>
      <c r="B52" s="6">
        <v>9901000969</v>
      </c>
      <c r="C52" s="6" t="s">
        <v>193</v>
      </c>
      <c r="D52" s="19">
        <v>1565147</v>
      </c>
      <c r="E52" s="29" t="s">
        <v>46</v>
      </c>
      <c r="F52" s="22" t="s">
        <v>53</v>
      </c>
      <c r="G52" s="30">
        <v>1854499720117</v>
      </c>
      <c r="H52" s="50">
        <v>48667919</v>
      </c>
      <c r="I52" s="22">
        <v>3229010483</v>
      </c>
      <c r="J52" s="101" t="s">
        <v>64</v>
      </c>
      <c r="K52" s="52">
        <v>43101</v>
      </c>
      <c r="L52" s="52">
        <v>37258</v>
      </c>
      <c r="M52" s="29" t="s">
        <v>50</v>
      </c>
      <c r="N52" s="58">
        <v>71.400000000000006</v>
      </c>
      <c r="O52" s="14">
        <f t="shared" si="8"/>
        <v>29</v>
      </c>
      <c r="P52" s="15">
        <v>836.6</v>
      </c>
      <c r="Q52" s="27">
        <f t="shared" si="7"/>
        <v>2070.6000000000004</v>
      </c>
      <c r="R52" s="17">
        <v>250</v>
      </c>
      <c r="S52" s="18">
        <f t="shared" si="9"/>
        <v>3157.2000000000003</v>
      </c>
    </row>
    <row r="53" spans="1:19" x14ac:dyDescent="0.3">
      <c r="A53" s="5">
        <v>39</v>
      </c>
      <c r="B53" s="6">
        <v>9901197067</v>
      </c>
      <c r="C53" s="6" t="s">
        <v>203</v>
      </c>
      <c r="D53" s="19">
        <v>1565132</v>
      </c>
      <c r="E53" s="29" t="s">
        <v>46</v>
      </c>
      <c r="F53" s="22" t="s">
        <v>53</v>
      </c>
      <c r="G53" s="30">
        <v>2176923460501</v>
      </c>
      <c r="H53" s="50">
        <v>49040901</v>
      </c>
      <c r="I53" s="22">
        <v>3287027181</v>
      </c>
      <c r="J53" s="101" t="s">
        <v>65</v>
      </c>
      <c r="K53" s="52">
        <v>43101</v>
      </c>
      <c r="L53" s="52"/>
      <c r="M53" s="29" t="s">
        <v>50</v>
      </c>
      <c r="N53" s="58">
        <v>71.400000000000006</v>
      </c>
      <c r="O53" s="14">
        <f t="shared" si="8"/>
        <v>29</v>
      </c>
      <c r="P53" s="15">
        <v>836.6</v>
      </c>
      <c r="Q53" s="27">
        <f t="shared" si="7"/>
        <v>2070.6000000000004</v>
      </c>
      <c r="R53" s="17">
        <v>250</v>
      </c>
      <c r="S53" s="18">
        <f t="shared" si="9"/>
        <v>3157.2000000000003</v>
      </c>
    </row>
    <row r="54" spans="1:19" x14ac:dyDescent="0.3">
      <c r="A54" s="5">
        <v>40</v>
      </c>
      <c r="B54" s="6">
        <v>9901001044</v>
      </c>
      <c r="C54" s="6" t="s">
        <v>194</v>
      </c>
      <c r="D54" s="19">
        <v>1565133</v>
      </c>
      <c r="E54" s="29" t="s">
        <v>46</v>
      </c>
      <c r="F54" s="22" t="s">
        <v>53</v>
      </c>
      <c r="G54" s="30">
        <v>1974051420207</v>
      </c>
      <c r="H54" s="50">
        <v>50005448</v>
      </c>
      <c r="I54" s="22">
        <v>3216008414</v>
      </c>
      <c r="J54" s="33" t="s">
        <v>159</v>
      </c>
      <c r="K54" s="52">
        <v>43101</v>
      </c>
      <c r="L54" s="52"/>
      <c r="M54" s="29" t="s">
        <v>50</v>
      </c>
      <c r="N54" s="58">
        <v>71.400000000000006</v>
      </c>
      <c r="O54" s="14">
        <f t="shared" si="8"/>
        <v>29</v>
      </c>
      <c r="P54" s="15">
        <v>836.6</v>
      </c>
      <c r="Q54" s="27">
        <f t="shared" si="7"/>
        <v>2070.6000000000004</v>
      </c>
      <c r="R54" s="17">
        <v>250</v>
      </c>
      <c r="S54" s="108">
        <f t="shared" si="9"/>
        <v>3157.2000000000003</v>
      </c>
    </row>
    <row r="55" spans="1:19" x14ac:dyDescent="0.3">
      <c r="A55" s="5">
        <v>41</v>
      </c>
      <c r="B55" s="6">
        <v>9901533112</v>
      </c>
      <c r="C55" s="6" t="s">
        <v>196</v>
      </c>
      <c r="D55" s="19">
        <v>1565134</v>
      </c>
      <c r="E55" s="29" t="s">
        <v>46</v>
      </c>
      <c r="F55" s="22" t="s">
        <v>53</v>
      </c>
      <c r="G55" s="30">
        <v>3626164930115</v>
      </c>
      <c r="H55" s="50">
        <v>102805474</v>
      </c>
      <c r="I55" s="22">
        <v>3630035221</v>
      </c>
      <c r="J55" s="44" t="s">
        <v>66</v>
      </c>
      <c r="K55" s="59">
        <v>44564</v>
      </c>
      <c r="L55" s="59"/>
      <c r="M55" s="60">
        <f ca="1">TODAY()-K55</f>
        <v>764</v>
      </c>
      <c r="N55" s="58">
        <v>71.400000000000006</v>
      </c>
      <c r="O55" s="14">
        <f t="shared" si="8"/>
        <v>29</v>
      </c>
      <c r="P55" s="15">
        <v>836.6</v>
      </c>
      <c r="Q55" s="27">
        <f t="shared" si="7"/>
        <v>2070.6000000000004</v>
      </c>
      <c r="R55" s="17">
        <v>250</v>
      </c>
      <c r="S55" s="18">
        <f t="shared" si="9"/>
        <v>3157.2000000000003</v>
      </c>
    </row>
    <row r="56" spans="1:19" x14ac:dyDescent="0.3">
      <c r="A56" s="5">
        <v>42</v>
      </c>
      <c r="B56" s="6">
        <v>9901377158</v>
      </c>
      <c r="C56" s="6" t="s">
        <v>195</v>
      </c>
      <c r="D56" s="19">
        <v>1565135</v>
      </c>
      <c r="E56" s="29" t="s">
        <v>46</v>
      </c>
      <c r="F56" s="22" t="s">
        <v>53</v>
      </c>
      <c r="G56" s="30">
        <v>1636773870503</v>
      </c>
      <c r="H56" s="50">
        <v>33415862</v>
      </c>
      <c r="I56" s="22">
        <v>3493048208</v>
      </c>
      <c r="J56" s="101" t="s">
        <v>67</v>
      </c>
      <c r="K56" s="52">
        <v>43101</v>
      </c>
      <c r="L56" s="52"/>
      <c r="M56" s="29" t="s">
        <v>50</v>
      </c>
      <c r="N56" s="58">
        <v>71.400000000000006</v>
      </c>
      <c r="O56" s="14">
        <f t="shared" si="8"/>
        <v>29</v>
      </c>
      <c r="P56" s="15">
        <v>836.6</v>
      </c>
      <c r="Q56" s="27">
        <f t="shared" si="7"/>
        <v>2070.6000000000004</v>
      </c>
      <c r="R56" s="17">
        <v>250</v>
      </c>
      <c r="S56" s="18">
        <f t="shared" si="9"/>
        <v>3157.2000000000003</v>
      </c>
    </row>
    <row r="57" spans="1:19" x14ac:dyDescent="0.3">
      <c r="A57" s="5">
        <v>43</v>
      </c>
      <c r="B57" s="6">
        <v>9901381938</v>
      </c>
      <c r="C57" s="6" t="s">
        <v>197</v>
      </c>
      <c r="D57" s="19">
        <v>1565136</v>
      </c>
      <c r="E57" s="29" t="s">
        <v>46</v>
      </c>
      <c r="F57" s="22" t="s">
        <v>53</v>
      </c>
      <c r="G57" s="30">
        <v>2422042280115</v>
      </c>
      <c r="H57" s="50">
        <v>62215434</v>
      </c>
      <c r="I57" s="22">
        <v>3628011282</v>
      </c>
      <c r="J57" s="101" t="s">
        <v>68</v>
      </c>
      <c r="K57" s="52">
        <v>43101</v>
      </c>
      <c r="L57" s="52"/>
      <c r="M57" s="29" t="s">
        <v>50</v>
      </c>
      <c r="N57" s="58">
        <v>71.400000000000006</v>
      </c>
      <c r="O57" s="14">
        <f t="shared" si="8"/>
        <v>29</v>
      </c>
      <c r="P57" s="15">
        <v>836.6</v>
      </c>
      <c r="Q57" s="27">
        <f t="shared" si="7"/>
        <v>2070.6000000000004</v>
      </c>
      <c r="R57" s="17">
        <v>250</v>
      </c>
      <c r="S57" s="18">
        <f t="shared" si="9"/>
        <v>3157.2000000000003</v>
      </c>
    </row>
    <row r="58" spans="1:19" x14ac:dyDescent="0.3">
      <c r="A58" s="5">
        <v>44</v>
      </c>
      <c r="B58" s="6">
        <v>990099359</v>
      </c>
      <c r="C58" s="6" t="s">
        <v>198</v>
      </c>
      <c r="D58" s="19">
        <v>1565137</v>
      </c>
      <c r="E58" s="29" t="s">
        <v>46</v>
      </c>
      <c r="F58" s="22" t="s">
        <v>53</v>
      </c>
      <c r="G58" s="30">
        <v>1940133240114</v>
      </c>
      <c r="H58" s="22">
        <v>40848558</v>
      </c>
      <c r="I58" s="22">
        <v>3216003437</v>
      </c>
      <c r="J58" s="101" t="s">
        <v>69</v>
      </c>
      <c r="K58" s="52">
        <v>43101</v>
      </c>
      <c r="L58" s="52"/>
      <c r="M58" s="29" t="s">
        <v>50</v>
      </c>
      <c r="N58" s="58">
        <v>71.400000000000006</v>
      </c>
      <c r="O58" s="14">
        <f t="shared" si="8"/>
        <v>29</v>
      </c>
      <c r="P58" s="15">
        <v>836.6</v>
      </c>
      <c r="Q58" s="27">
        <f t="shared" si="7"/>
        <v>2070.6000000000004</v>
      </c>
      <c r="R58" s="17">
        <v>250</v>
      </c>
      <c r="S58" s="18">
        <f t="shared" si="9"/>
        <v>3157.2000000000003</v>
      </c>
    </row>
    <row r="59" spans="1:19" ht="19.5" customHeight="1" x14ac:dyDescent="0.3">
      <c r="A59" s="5">
        <v>45</v>
      </c>
      <c r="B59" s="6">
        <v>9901355143</v>
      </c>
      <c r="C59" s="6" t="s">
        <v>204</v>
      </c>
      <c r="D59" s="19">
        <v>1565138</v>
      </c>
      <c r="E59" s="29" t="s">
        <v>46</v>
      </c>
      <c r="F59" s="22" t="s">
        <v>53</v>
      </c>
      <c r="G59" s="30">
        <v>2572077241210</v>
      </c>
      <c r="H59" s="50">
        <v>15958965</v>
      </c>
      <c r="I59" s="22">
        <v>3661014699</v>
      </c>
      <c r="J59" s="101" t="s">
        <v>70</v>
      </c>
      <c r="K59" s="52">
        <v>43101</v>
      </c>
      <c r="L59" s="52"/>
      <c r="M59" s="29" t="s">
        <v>50</v>
      </c>
      <c r="N59" s="58">
        <v>71.400000000000006</v>
      </c>
      <c r="O59" s="14">
        <f t="shared" si="8"/>
        <v>29</v>
      </c>
      <c r="P59" s="15">
        <v>836.6</v>
      </c>
      <c r="Q59" s="27">
        <f t="shared" si="7"/>
        <v>2070.6000000000004</v>
      </c>
      <c r="R59" s="17">
        <v>250</v>
      </c>
      <c r="S59" s="18">
        <f t="shared" si="9"/>
        <v>3157.2000000000003</v>
      </c>
    </row>
    <row r="60" spans="1:19" x14ac:dyDescent="0.3">
      <c r="A60" s="5">
        <v>46</v>
      </c>
      <c r="B60" s="6">
        <v>9901390586</v>
      </c>
      <c r="C60" s="6" t="s">
        <v>205</v>
      </c>
      <c r="D60" s="19">
        <v>1565139</v>
      </c>
      <c r="E60" s="29" t="s">
        <v>46</v>
      </c>
      <c r="F60" s="22" t="s">
        <v>53</v>
      </c>
      <c r="G60" s="30">
        <v>2526787370101</v>
      </c>
      <c r="H60" s="50">
        <v>7053819</v>
      </c>
      <c r="I60" s="22">
        <v>3216033718</v>
      </c>
      <c r="J60" s="102" t="s">
        <v>71</v>
      </c>
      <c r="K60" s="52">
        <v>43101</v>
      </c>
      <c r="L60" s="52"/>
      <c r="M60" s="29" t="s">
        <v>50</v>
      </c>
      <c r="N60" s="58">
        <v>71.400000000000006</v>
      </c>
      <c r="O60" s="14">
        <f t="shared" si="8"/>
        <v>29</v>
      </c>
      <c r="P60" s="15">
        <v>836.6</v>
      </c>
      <c r="Q60" s="27">
        <f t="shared" si="7"/>
        <v>2070.6000000000004</v>
      </c>
      <c r="R60" s="17">
        <v>250</v>
      </c>
      <c r="S60" s="18">
        <f t="shared" si="9"/>
        <v>3157.2000000000003</v>
      </c>
    </row>
    <row r="61" spans="1:19" x14ac:dyDescent="0.3">
      <c r="A61" s="5">
        <v>47</v>
      </c>
      <c r="B61" s="6">
        <v>9901053470</v>
      </c>
      <c r="C61" s="6" t="s">
        <v>206</v>
      </c>
      <c r="D61" s="19">
        <v>1565148</v>
      </c>
      <c r="E61" s="29" t="s">
        <v>46</v>
      </c>
      <c r="F61" s="22" t="s">
        <v>53</v>
      </c>
      <c r="G61" s="30">
        <v>2342838660101</v>
      </c>
      <c r="H61" s="50">
        <v>68620519</v>
      </c>
      <c r="I61" s="22">
        <v>3078038775</v>
      </c>
      <c r="J61" s="101" t="s">
        <v>72</v>
      </c>
      <c r="K61" s="52">
        <v>43466</v>
      </c>
      <c r="L61" s="52">
        <v>37258</v>
      </c>
      <c r="M61" s="29" t="s">
        <v>50</v>
      </c>
      <c r="N61" s="58">
        <v>71.400000000000006</v>
      </c>
      <c r="O61" s="14">
        <f t="shared" si="8"/>
        <v>29</v>
      </c>
      <c r="P61" s="15">
        <v>836.6</v>
      </c>
      <c r="Q61" s="27">
        <f t="shared" si="7"/>
        <v>2070.6000000000004</v>
      </c>
      <c r="R61" s="17">
        <v>250</v>
      </c>
      <c r="S61" s="18">
        <f t="shared" si="9"/>
        <v>3157.2000000000003</v>
      </c>
    </row>
    <row r="62" spans="1:19" ht="18" customHeight="1" x14ac:dyDescent="0.3">
      <c r="A62" s="5">
        <v>48</v>
      </c>
      <c r="B62" s="6">
        <v>9901300745</v>
      </c>
      <c r="C62" s="6" t="s">
        <v>207</v>
      </c>
      <c r="D62" s="19">
        <v>1565149</v>
      </c>
      <c r="E62" s="29" t="s">
        <v>46</v>
      </c>
      <c r="F62" s="22" t="s">
        <v>28</v>
      </c>
      <c r="G62" s="30">
        <v>2250745321109</v>
      </c>
      <c r="H62" s="50">
        <v>30535506</v>
      </c>
      <c r="I62" s="22">
        <v>3661012641</v>
      </c>
      <c r="J62" s="102" t="s">
        <v>74</v>
      </c>
      <c r="K62" s="61">
        <v>43101</v>
      </c>
      <c r="L62" s="61"/>
      <c r="M62" s="29" t="s">
        <v>50</v>
      </c>
      <c r="N62" s="62">
        <v>71.400000000000006</v>
      </c>
      <c r="O62" s="14">
        <f t="shared" si="8"/>
        <v>29</v>
      </c>
      <c r="P62" s="15">
        <v>836.6</v>
      </c>
      <c r="Q62" s="27">
        <f t="shared" si="7"/>
        <v>2070.6000000000004</v>
      </c>
      <c r="R62" s="17">
        <v>250</v>
      </c>
      <c r="S62" s="18">
        <f t="shared" si="9"/>
        <v>3157.2000000000003</v>
      </c>
    </row>
    <row r="63" spans="1:19" x14ac:dyDescent="0.3">
      <c r="A63" s="5">
        <v>49</v>
      </c>
      <c r="B63" s="6">
        <v>990099265</v>
      </c>
      <c r="C63" s="6" t="s">
        <v>208</v>
      </c>
      <c r="D63" s="19">
        <v>1565150</v>
      </c>
      <c r="E63" s="29" t="s">
        <v>46</v>
      </c>
      <c r="F63" s="22" t="s">
        <v>28</v>
      </c>
      <c r="G63" s="30">
        <v>1842087420116</v>
      </c>
      <c r="H63" s="50">
        <v>50414623</v>
      </c>
      <c r="I63" s="22">
        <v>3229011717</v>
      </c>
      <c r="J63" s="102" t="s">
        <v>75</v>
      </c>
      <c r="K63" s="23">
        <v>43101</v>
      </c>
      <c r="L63" s="23">
        <v>37988</v>
      </c>
      <c r="M63" s="29" t="s">
        <v>50</v>
      </c>
      <c r="N63" s="25">
        <v>71.400000000000006</v>
      </c>
      <c r="O63" s="14">
        <f t="shared" si="8"/>
        <v>29</v>
      </c>
      <c r="P63" s="15">
        <v>836.6</v>
      </c>
      <c r="Q63" s="27">
        <f t="shared" si="7"/>
        <v>2070.6000000000004</v>
      </c>
      <c r="R63" s="17">
        <v>250</v>
      </c>
      <c r="S63" s="18">
        <f t="shared" si="9"/>
        <v>3157.2000000000003</v>
      </c>
    </row>
    <row r="64" spans="1:19" x14ac:dyDescent="0.3">
      <c r="A64" s="5">
        <v>50</v>
      </c>
      <c r="B64" s="6">
        <v>9901402381</v>
      </c>
      <c r="C64" s="6" t="s">
        <v>210</v>
      </c>
      <c r="D64" s="19">
        <v>1565151</v>
      </c>
      <c r="E64" s="29" t="s">
        <v>46</v>
      </c>
      <c r="F64" s="22" t="s">
        <v>28</v>
      </c>
      <c r="G64" s="30">
        <v>2576489840313</v>
      </c>
      <c r="H64" s="50">
        <v>37047566</v>
      </c>
      <c r="I64" s="22">
        <v>3287038930</v>
      </c>
      <c r="J64" s="101" t="s">
        <v>76</v>
      </c>
      <c r="K64" s="23">
        <v>43101</v>
      </c>
      <c r="L64" s="23"/>
      <c r="M64" s="29" t="s">
        <v>50</v>
      </c>
      <c r="N64" s="25">
        <v>71.400000000000006</v>
      </c>
      <c r="O64" s="14">
        <f t="shared" si="8"/>
        <v>29</v>
      </c>
      <c r="P64" s="15">
        <v>836.6</v>
      </c>
      <c r="Q64" s="27">
        <f t="shared" si="7"/>
        <v>2070.6000000000004</v>
      </c>
      <c r="R64" s="17">
        <v>250</v>
      </c>
      <c r="S64" s="18">
        <f t="shared" si="9"/>
        <v>3157.2000000000003</v>
      </c>
    </row>
    <row r="65" spans="1:19" x14ac:dyDescent="0.3">
      <c r="A65" s="5">
        <v>51</v>
      </c>
      <c r="B65" s="6">
        <v>9901434023</v>
      </c>
      <c r="C65" s="6" t="s">
        <v>209</v>
      </c>
      <c r="D65" s="19">
        <v>1565152</v>
      </c>
      <c r="E65" s="29" t="s">
        <v>46</v>
      </c>
      <c r="F65" s="22" t="s">
        <v>28</v>
      </c>
      <c r="G65" s="54">
        <v>1698716140101</v>
      </c>
      <c r="H65" s="50">
        <v>47565764</v>
      </c>
      <c r="I65" s="55">
        <v>4216002514</v>
      </c>
      <c r="J65" s="101" t="s">
        <v>145</v>
      </c>
      <c r="K65" s="56">
        <v>44929</v>
      </c>
      <c r="L65" s="56">
        <v>44929</v>
      </c>
      <c r="M65" s="57"/>
      <c r="N65" s="25">
        <v>71.400000000000006</v>
      </c>
      <c r="O65" s="14">
        <f t="shared" si="8"/>
        <v>29</v>
      </c>
      <c r="P65" s="15">
        <v>836.6</v>
      </c>
      <c r="Q65" s="27">
        <f t="shared" si="7"/>
        <v>2070.6000000000004</v>
      </c>
      <c r="R65" s="17">
        <v>250</v>
      </c>
      <c r="S65" s="18">
        <f t="shared" si="9"/>
        <v>3157.2000000000003</v>
      </c>
    </row>
    <row r="66" spans="1:19" x14ac:dyDescent="0.3">
      <c r="A66" s="5">
        <v>52</v>
      </c>
      <c r="B66" s="6">
        <v>9901405736</v>
      </c>
      <c r="C66" s="6" t="s">
        <v>211</v>
      </c>
      <c r="D66" s="19">
        <v>1565153</v>
      </c>
      <c r="E66" s="29" t="s">
        <v>46</v>
      </c>
      <c r="F66" s="7" t="s">
        <v>28</v>
      </c>
      <c r="G66" s="63">
        <v>2108026340114</v>
      </c>
      <c r="H66" s="50">
        <v>96791411</v>
      </c>
      <c r="I66" s="7">
        <v>3164078632</v>
      </c>
      <c r="J66" s="102" t="s">
        <v>77</v>
      </c>
      <c r="K66" s="23">
        <v>43101</v>
      </c>
      <c r="L66" s="23"/>
      <c r="M66" s="29" t="s">
        <v>50</v>
      </c>
      <c r="N66" s="25">
        <v>71.400000000000006</v>
      </c>
      <c r="O66" s="14">
        <f t="shared" si="8"/>
        <v>29</v>
      </c>
      <c r="P66" s="15">
        <v>836.6</v>
      </c>
      <c r="Q66" s="27">
        <f t="shared" si="7"/>
        <v>2070.6000000000004</v>
      </c>
      <c r="R66" s="17">
        <v>250</v>
      </c>
      <c r="S66" s="18">
        <f t="shared" si="9"/>
        <v>3157.2000000000003</v>
      </c>
    </row>
    <row r="67" spans="1:19" x14ac:dyDescent="0.3">
      <c r="A67" s="5">
        <v>53</v>
      </c>
      <c r="B67" s="6">
        <v>9901451096</v>
      </c>
      <c r="C67" s="6" t="s">
        <v>212</v>
      </c>
      <c r="D67" s="64">
        <v>1565154</v>
      </c>
      <c r="E67" s="65" t="s">
        <v>46</v>
      </c>
      <c r="F67" s="55" t="s">
        <v>28</v>
      </c>
      <c r="G67" s="54">
        <v>1644087542205</v>
      </c>
      <c r="H67" s="66">
        <v>3542602</v>
      </c>
      <c r="I67" s="55">
        <v>3493056812</v>
      </c>
      <c r="J67" s="103" t="s">
        <v>78</v>
      </c>
      <c r="K67" s="23">
        <v>43466</v>
      </c>
      <c r="L67" s="23"/>
      <c r="M67" s="29" t="s">
        <v>50</v>
      </c>
      <c r="N67" s="25">
        <v>71.400000000000006</v>
      </c>
      <c r="O67" s="14">
        <f t="shared" si="8"/>
        <v>29</v>
      </c>
      <c r="P67" s="15">
        <v>836.6</v>
      </c>
      <c r="Q67" s="27">
        <f t="shared" si="7"/>
        <v>2070.6000000000004</v>
      </c>
      <c r="R67" s="17">
        <v>250</v>
      </c>
      <c r="S67" s="18">
        <f t="shared" si="9"/>
        <v>3157.2000000000003</v>
      </c>
    </row>
    <row r="68" spans="1:19" x14ac:dyDescent="0.3">
      <c r="A68" s="5">
        <v>54</v>
      </c>
      <c r="B68" s="6">
        <v>9901433974</v>
      </c>
      <c r="C68" s="6" t="s">
        <v>213</v>
      </c>
      <c r="D68" s="19">
        <v>1565155</v>
      </c>
      <c r="E68" s="29" t="s">
        <v>46</v>
      </c>
      <c r="F68" s="22" t="s">
        <v>28</v>
      </c>
      <c r="G68" s="30">
        <v>1721662680114</v>
      </c>
      <c r="H68" s="50">
        <v>29559545</v>
      </c>
      <c r="I68" s="22">
        <v>3216003318</v>
      </c>
      <c r="J68" s="102" t="s">
        <v>79</v>
      </c>
      <c r="K68" s="23">
        <v>39084</v>
      </c>
      <c r="L68" s="23"/>
      <c r="M68" s="29" t="s">
        <v>50</v>
      </c>
      <c r="N68" s="25">
        <v>71.400000000000006</v>
      </c>
      <c r="O68" s="14">
        <f t="shared" si="8"/>
        <v>29</v>
      </c>
      <c r="P68" s="15">
        <v>836.6</v>
      </c>
      <c r="Q68" s="27">
        <f t="shared" si="7"/>
        <v>2070.6000000000004</v>
      </c>
      <c r="R68" s="17">
        <v>250</v>
      </c>
      <c r="S68" s="18">
        <f t="shared" si="9"/>
        <v>3157.2000000000003</v>
      </c>
    </row>
    <row r="69" spans="1:19" x14ac:dyDescent="0.3">
      <c r="A69" s="5">
        <v>55</v>
      </c>
      <c r="B69" s="6">
        <v>9901434026</v>
      </c>
      <c r="C69" s="6" t="s">
        <v>214</v>
      </c>
      <c r="D69" s="19">
        <v>1565131</v>
      </c>
      <c r="E69" s="29" t="s">
        <v>46</v>
      </c>
      <c r="F69" s="22" t="s">
        <v>28</v>
      </c>
      <c r="G69" s="30">
        <v>1725481280114</v>
      </c>
      <c r="H69" s="50">
        <v>40504891</v>
      </c>
      <c r="I69" s="22">
        <v>3216001700</v>
      </c>
      <c r="J69" s="102" t="s">
        <v>143</v>
      </c>
      <c r="K69" s="56">
        <v>44929</v>
      </c>
      <c r="L69" s="56">
        <v>44929</v>
      </c>
      <c r="M69" s="57"/>
      <c r="N69" s="25">
        <v>71.400000000000006</v>
      </c>
      <c r="O69" s="14">
        <f t="shared" si="8"/>
        <v>29</v>
      </c>
      <c r="P69" s="15">
        <v>836.6</v>
      </c>
      <c r="Q69" s="27">
        <f t="shared" si="7"/>
        <v>2070.6000000000004</v>
      </c>
      <c r="R69" s="17">
        <v>250</v>
      </c>
      <c r="S69" s="18">
        <f t="shared" si="9"/>
        <v>3157.2000000000003</v>
      </c>
    </row>
    <row r="70" spans="1:19" x14ac:dyDescent="0.3">
      <c r="A70" s="5">
        <v>56</v>
      </c>
      <c r="B70" s="6">
        <v>9901434027</v>
      </c>
      <c r="C70" s="6" t="s">
        <v>215</v>
      </c>
      <c r="D70" s="19">
        <v>1565156</v>
      </c>
      <c r="E70" s="29" t="s">
        <v>46</v>
      </c>
      <c r="F70" s="22" t="s">
        <v>28</v>
      </c>
      <c r="G70" s="30">
        <v>1818932660101</v>
      </c>
      <c r="H70" s="50">
        <v>42113741</v>
      </c>
      <c r="I70" s="22">
        <v>3234009071</v>
      </c>
      <c r="J70" s="102" t="s">
        <v>144</v>
      </c>
      <c r="K70" s="56">
        <v>44929</v>
      </c>
      <c r="L70" s="56">
        <v>44929</v>
      </c>
      <c r="M70" s="57"/>
      <c r="N70" s="25">
        <v>71.400000000000006</v>
      </c>
      <c r="O70" s="14">
        <f t="shared" si="8"/>
        <v>29</v>
      </c>
      <c r="P70" s="15">
        <v>836.6</v>
      </c>
      <c r="Q70" s="27">
        <f t="shared" si="7"/>
        <v>2070.6000000000004</v>
      </c>
      <c r="R70" s="17">
        <v>250</v>
      </c>
      <c r="S70" s="18">
        <f t="shared" si="9"/>
        <v>3157.2000000000003</v>
      </c>
    </row>
    <row r="71" spans="1:19" x14ac:dyDescent="0.3">
      <c r="A71" s="5">
        <v>57</v>
      </c>
      <c r="B71" s="6">
        <v>9901434028</v>
      </c>
      <c r="C71" s="6" t="s">
        <v>216</v>
      </c>
      <c r="D71" s="19">
        <v>1565157</v>
      </c>
      <c r="E71" s="29" t="s">
        <v>46</v>
      </c>
      <c r="F71" s="22" t="s">
        <v>28</v>
      </c>
      <c r="G71" s="30">
        <v>1633974490511</v>
      </c>
      <c r="H71" s="50">
        <v>43350054</v>
      </c>
      <c r="I71" s="22">
        <v>3216001801</v>
      </c>
      <c r="J71" s="102" t="s">
        <v>80</v>
      </c>
      <c r="K71" s="23">
        <v>37834</v>
      </c>
      <c r="L71" s="23">
        <v>37834</v>
      </c>
      <c r="M71" s="29" t="s">
        <v>50</v>
      </c>
      <c r="N71" s="25">
        <v>71.400000000000006</v>
      </c>
      <c r="O71" s="14">
        <f t="shared" si="8"/>
        <v>29</v>
      </c>
      <c r="P71" s="15">
        <v>836.6</v>
      </c>
      <c r="Q71" s="27">
        <f t="shared" si="7"/>
        <v>2070.6000000000004</v>
      </c>
      <c r="R71" s="17">
        <v>250</v>
      </c>
      <c r="S71" s="18">
        <f t="shared" si="9"/>
        <v>3157.2000000000003</v>
      </c>
    </row>
    <row r="72" spans="1:19" x14ac:dyDescent="0.3">
      <c r="A72" s="5">
        <v>58</v>
      </c>
      <c r="B72" s="6">
        <v>9901434030</v>
      </c>
      <c r="C72" s="6" t="s">
        <v>217</v>
      </c>
      <c r="D72" s="19">
        <v>1565158</v>
      </c>
      <c r="E72" s="29" t="s">
        <v>46</v>
      </c>
      <c r="F72" s="22" t="s">
        <v>28</v>
      </c>
      <c r="G72" s="30">
        <v>2363144670114</v>
      </c>
      <c r="H72" s="50">
        <v>33333688</v>
      </c>
      <c r="I72" s="22">
        <v>3164034252</v>
      </c>
      <c r="J72" s="102" t="s">
        <v>81</v>
      </c>
      <c r="K72" s="23">
        <v>39608</v>
      </c>
      <c r="L72" s="23"/>
      <c r="M72" s="29" t="s">
        <v>50</v>
      </c>
      <c r="N72" s="25">
        <v>71.400000000000006</v>
      </c>
      <c r="O72" s="14">
        <f t="shared" si="8"/>
        <v>29</v>
      </c>
      <c r="P72" s="15">
        <v>836.6</v>
      </c>
      <c r="Q72" s="27">
        <f t="shared" si="7"/>
        <v>2070.6000000000004</v>
      </c>
      <c r="R72" s="17">
        <v>250</v>
      </c>
      <c r="S72" s="18">
        <f t="shared" si="9"/>
        <v>3157.2000000000003</v>
      </c>
    </row>
    <row r="73" spans="1:19" x14ac:dyDescent="0.3">
      <c r="A73" s="5">
        <v>59</v>
      </c>
      <c r="B73" s="6">
        <v>9901000915</v>
      </c>
      <c r="C73" s="6" t="s">
        <v>218</v>
      </c>
      <c r="D73" s="19">
        <v>1565159</v>
      </c>
      <c r="E73" s="29" t="s">
        <v>46</v>
      </c>
      <c r="F73" s="22" t="s">
        <v>28</v>
      </c>
      <c r="G73" s="30">
        <v>2188035590114</v>
      </c>
      <c r="H73" s="50">
        <v>43591973</v>
      </c>
      <c r="I73" s="22">
        <v>3216001645</v>
      </c>
      <c r="J73" s="102" t="s">
        <v>82</v>
      </c>
      <c r="K73" s="23">
        <v>40179</v>
      </c>
      <c r="L73" s="23">
        <v>37258</v>
      </c>
      <c r="M73" s="29" t="s">
        <v>50</v>
      </c>
      <c r="N73" s="25">
        <v>71.400000000000006</v>
      </c>
      <c r="O73" s="14">
        <f t="shared" si="8"/>
        <v>29</v>
      </c>
      <c r="P73" s="15">
        <v>836.6</v>
      </c>
      <c r="Q73" s="27">
        <f t="shared" si="7"/>
        <v>2070.6000000000004</v>
      </c>
      <c r="R73" s="17">
        <v>250</v>
      </c>
      <c r="S73" s="18">
        <f t="shared" si="9"/>
        <v>3157.2000000000003</v>
      </c>
    </row>
    <row r="74" spans="1:19" x14ac:dyDescent="0.3">
      <c r="A74" s="5">
        <v>60</v>
      </c>
      <c r="B74" s="6">
        <v>9901434029</v>
      </c>
      <c r="C74" s="6" t="s">
        <v>219</v>
      </c>
      <c r="D74" s="19">
        <v>1565160</v>
      </c>
      <c r="E74" s="29" t="s">
        <v>46</v>
      </c>
      <c r="F74" s="22" t="s">
        <v>28</v>
      </c>
      <c r="G74" s="30">
        <v>2369129331013</v>
      </c>
      <c r="H74" s="50">
        <v>53914368</v>
      </c>
      <c r="I74" s="22">
        <v>3164031580</v>
      </c>
      <c r="J74" s="102" t="s">
        <v>146</v>
      </c>
      <c r="K74" s="56">
        <v>44929</v>
      </c>
      <c r="L74" s="56">
        <v>44929</v>
      </c>
      <c r="M74" s="57"/>
      <c r="N74" s="25">
        <v>71.400000000000006</v>
      </c>
      <c r="O74" s="14">
        <f t="shared" si="8"/>
        <v>29</v>
      </c>
      <c r="P74" s="15">
        <v>836.6</v>
      </c>
      <c r="Q74" s="27">
        <f t="shared" si="7"/>
        <v>2070.6000000000004</v>
      </c>
      <c r="R74" s="17">
        <v>250</v>
      </c>
      <c r="S74" s="18">
        <f t="shared" si="9"/>
        <v>3157.2000000000003</v>
      </c>
    </row>
    <row r="75" spans="1:19" x14ac:dyDescent="0.3">
      <c r="A75" s="5">
        <v>61</v>
      </c>
      <c r="B75" s="6">
        <v>9901434032</v>
      </c>
      <c r="C75" s="6" t="s">
        <v>220</v>
      </c>
      <c r="D75" s="19">
        <v>1565161</v>
      </c>
      <c r="E75" s="29" t="s">
        <v>46</v>
      </c>
      <c r="F75" s="22" t="s">
        <v>28</v>
      </c>
      <c r="G75" s="30">
        <v>1682425240114</v>
      </c>
      <c r="H75" s="50">
        <v>42113709</v>
      </c>
      <c r="I75" s="22">
        <v>3216004490</v>
      </c>
      <c r="J75" s="102" t="s">
        <v>83</v>
      </c>
      <c r="K75" s="23">
        <v>39084</v>
      </c>
      <c r="L75" s="23"/>
      <c r="M75" s="29" t="s">
        <v>50</v>
      </c>
      <c r="N75" s="25">
        <v>71.400000000000006</v>
      </c>
      <c r="O75" s="14">
        <f t="shared" si="8"/>
        <v>29</v>
      </c>
      <c r="P75" s="15">
        <v>836.6</v>
      </c>
      <c r="Q75" s="27">
        <f t="shared" si="7"/>
        <v>2070.6000000000004</v>
      </c>
      <c r="R75" s="17">
        <v>250</v>
      </c>
      <c r="S75" s="18">
        <f t="shared" si="9"/>
        <v>3157.2000000000003</v>
      </c>
    </row>
    <row r="76" spans="1:19" x14ac:dyDescent="0.3">
      <c r="A76" s="5">
        <v>62</v>
      </c>
      <c r="B76" s="6">
        <v>9901433976</v>
      </c>
      <c r="C76" s="6" t="s">
        <v>221</v>
      </c>
      <c r="D76" s="19">
        <v>1565162</v>
      </c>
      <c r="E76" s="29" t="s">
        <v>46</v>
      </c>
      <c r="F76" s="22" t="s">
        <v>28</v>
      </c>
      <c r="G76" s="30">
        <v>2187290730512</v>
      </c>
      <c r="H76" s="50">
        <v>41366794</v>
      </c>
      <c r="I76" s="22">
        <v>3216004353</v>
      </c>
      <c r="J76" s="102" t="s">
        <v>84</v>
      </c>
      <c r="K76" s="23">
        <v>39084</v>
      </c>
      <c r="L76" s="23"/>
      <c r="M76" s="29" t="s">
        <v>50</v>
      </c>
      <c r="N76" s="25">
        <v>71.400000000000006</v>
      </c>
      <c r="O76" s="14">
        <f t="shared" si="8"/>
        <v>29</v>
      </c>
      <c r="P76" s="15">
        <v>836.6</v>
      </c>
      <c r="Q76" s="27">
        <f t="shared" si="7"/>
        <v>2070.6000000000004</v>
      </c>
      <c r="R76" s="17">
        <v>250</v>
      </c>
      <c r="S76" s="18">
        <f t="shared" si="9"/>
        <v>3157.2000000000003</v>
      </c>
    </row>
    <row r="77" spans="1:19" x14ac:dyDescent="0.3">
      <c r="A77" s="5">
        <v>63</v>
      </c>
      <c r="B77" s="6">
        <v>9901494342</v>
      </c>
      <c r="C77" s="6" t="s">
        <v>222</v>
      </c>
      <c r="D77" s="19">
        <v>1565163</v>
      </c>
      <c r="E77" s="29" t="s">
        <v>46</v>
      </c>
      <c r="F77" s="22" t="s">
        <v>28</v>
      </c>
      <c r="G77" s="30">
        <v>2239085840117</v>
      </c>
      <c r="H77" s="50">
        <v>61631205</v>
      </c>
      <c r="I77" s="22">
        <v>3287045581</v>
      </c>
      <c r="J77" s="102" t="s">
        <v>85</v>
      </c>
      <c r="K77" s="23">
        <v>44105</v>
      </c>
      <c r="L77" s="23"/>
      <c r="M77" s="29" t="s">
        <v>50</v>
      </c>
      <c r="N77" s="25">
        <v>71.400000000000006</v>
      </c>
      <c r="O77" s="14">
        <f t="shared" si="8"/>
        <v>29</v>
      </c>
      <c r="P77" s="15">
        <v>836.6</v>
      </c>
      <c r="Q77" s="27">
        <f t="shared" si="7"/>
        <v>2070.6000000000004</v>
      </c>
      <c r="R77" s="17">
        <v>250</v>
      </c>
      <c r="S77" s="18">
        <f t="shared" si="9"/>
        <v>3157.2000000000003</v>
      </c>
    </row>
    <row r="78" spans="1:19" ht="18" customHeight="1" x14ac:dyDescent="0.3">
      <c r="A78" s="5">
        <v>64</v>
      </c>
      <c r="B78" s="6">
        <v>990099297</v>
      </c>
      <c r="C78" s="6" t="s">
        <v>233</v>
      </c>
      <c r="D78" s="19">
        <v>1565164</v>
      </c>
      <c r="E78" s="29" t="s">
        <v>46</v>
      </c>
      <c r="F78" s="22" t="s">
        <v>28</v>
      </c>
      <c r="G78" s="30">
        <v>1904017880117</v>
      </c>
      <c r="H78" s="50">
        <v>48668028</v>
      </c>
      <c r="I78" s="22">
        <v>3216001627</v>
      </c>
      <c r="J78" s="102" t="s">
        <v>86</v>
      </c>
      <c r="K78" s="23">
        <v>41306</v>
      </c>
      <c r="L78" s="23">
        <v>38412</v>
      </c>
      <c r="M78" s="29" t="s">
        <v>50</v>
      </c>
      <c r="N78" s="25">
        <v>71.400000000000006</v>
      </c>
      <c r="O78" s="14">
        <f t="shared" si="8"/>
        <v>29</v>
      </c>
      <c r="P78" s="15">
        <v>836.6</v>
      </c>
      <c r="Q78" s="27">
        <f t="shared" si="7"/>
        <v>2070.6000000000004</v>
      </c>
      <c r="R78" s="17">
        <v>250</v>
      </c>
      <c r="S78" s="18">
        <f t="shared" si="9"/>
        <v>3157.2000000000003</v>
      </c>
    </row>
    <row r="79" spans="1:19" x14ac:dyDescent="0.3">
      <c r="A79" s="5">
        <v>65</v>
      </c>
      <c r="B79" s="6">
        <v>990099258</v>
      </c>
      <c r="C79" s="6" t="s">
        <v>223</v>
      </c>
      <c r="D79" s="19">
        <v>1565165</v>
      </c>
      <c r="E79" s="29" t="s">
        <v>46</v>
      </c>
      <c r="F79" s="22" t="s">
        <v>28</v>
      </c>
      <c r="G79" s="30">
        <v>1895270720117</v>
      </c>
      <c r="H79" s="50">
        <v>43299989</v>
      </c>
      <c r="I79" s="22">
        <v>3229010497</v>
      </c>
      <c r="J79" s="102" t="s">
        <v>87</v>
      </c>
      <c r="K79" s="23">
        <v>42370</v>
      </c>
      <c r="L79" s="23"/>
      <c r="M79" s="29" t="s">
        <v>50</v>
      </c>
      <c r="N79" s="25">
        <v>71.400000000000006</v>
      </c>
      <c r="O79" s="14">
        <f t="shared" si="8"/>
        <v>29</v>
      </c>
      <c r="P79" s="15">
        <v>836.6</v>
      </c>
      <c r="Q79" s="27">
        <f t="shared" si="7"/>
        <v>2070.6000000000004</v>
      </c>
      <c r="R79" s="17">
        <v>250</v>
      </c>
      <c r="S79" s="18">
        <f t="shared" si="9"/>
        <v>3157.2000000000003</v>
      </c>
    </row>
    <row r="80" spans="1:19" x14ac:dyDescent="0.3">
      <c r="A80" s="5">
        <v>66</v>
      </c>
      <c r="B80" s="6">
        <v>9901300744</v>
      </c>
      <c r="C80" s="6" t="s">
        <v>234</v>
      </c>
      <c r="D80" s="19">
        <v>1565166</v>
      </c>
      <c r="E80" s="29" t="s">
        <v>46</v>
      </c>
      <c r="F80" s="22" t="s">
        <v>28</v>
      </c>
      <c r="G80" s="30">
        <v>2272483170101</v>
      </c>
      <c r="H80" s="50">
        <v>81796978</v>
      </c>
      <c r="I80" s="22">
        <v>3815003829</v>
      </c>
      <c r="J80" s="101" t="s">
        <v>88</v>
      </c>
      <c r="K80" s="23">
        <v>43101</v>
      </c>
      <c r="L80" s="23"/>
      <c r="M80" s="29" t="s">
        <v>50</v>
      </c>
      <c r="N80" s="25">
        <v>71.400000000000006</v>
      </c>
      <c r="O80" s="14">
        <f t="shared" si="8"/>
        <v>29</v>
      </c>
      <c r="P80" s="15">
        <v>836.6</v>
      </c>
      <c r="Q80" s="27">
        <f t="shared" si="7"/>
        <v>2070.6000000000004</v>
      </c>
      <c r="R80" s="17">
        <v>250</v>
      </c>
      <c r="S80" s="18">
        <f t="shared" si="9"/>
        <v>3157.2000000000003</v>
      </c>
    </row>
    <row r="81" spans="1:19" x14ac:dyDescent="0.3">
      <c r="A81" s="5">
        <v>67</v>
      </c>
      <c r="B81" s="6">
        <v>9901451099</v>
      </c>
      <c r="C81" s="6" t="s">
        <v>224</v>
      </c>
      <c r="D81" s="19">
        <v>1565167</v>
      </c>
      <c r="E81" s="29" t="s">
        <v>46</v>
      </c>
      <c r="F81" s="22" t="s">
        <v>28</v>
      </c>
      <c r="G81" s="30">
        <v>1760872571005</v>
      </c>
      <c r="H81" s="50">
        <v>56844956</v>
      </c>
      <c r="I81" s="22">
        <v>3287041636</v>
      </c>
      <c r="J81" s="101" t="s">
        <v>89</v>
      </c>
      <c r="K81" s="23">
        <v>43346</v>
      </c>
      <c r="L81" s="23">
        <v>37258</v>
      </c>
      <c r="M81" s="29" t="s">
        <v>50</v>
      </c>
      <c r="N81" s="25">
        <v>71.400000000000006</v>
      </c>
      <c r="O81" s="14">
        <f t="shared" si="8"/>
        <v>29</v>
      </c>
      <c r="P81" s="15">
        <v>836.6</v>
      </c>
      <c r="Q81" s="27">
        <f t="shared" si="7"/>
        <v>2070.6000000000004</v>
      </c>
      <c r="R81" s="17">
        <v>250</v>
      </c>
      <c r="S81" s="18">
        <f t="shared" si="9"/>
        <v>3157.2000000000003</v>
      </c>
    </row>
    <row r="82" spans="1:19" x14ac:dyDescent="0.3">
      <c r="A82" s="5">
        <v>68</v>
      </c>
      <c r="B82" s="6">
        <v>9901351203</v>
      </c>
      <c r="C82" s="6" t="s">
        <v>231</v>
      </c>
      <c r="D82" s="19">
        <v>1565168</v>
      </c>
      <c r="E82" s="29" t="s">
        <v>46</v>
      </c>
      <c r="F82" s="22" t="s">
        <v>28</v>
      </c>
      <c r="G82" s="30">
        <v>1826272840512</v>
      </c>
      <c r="H82" s="50">
        <v>43135331</v>
      </c>
      <c r="I82" s="22">
        <v>3164073417</v>
      </c>
      <c r="J82" s="101" t="s">
        <v>90</v>
      </c>
      <c r="K82" s="23">
        <v>43101</v>
      </c>
      <c r="L82" s="23">
        <v>37289</v>
      </c>
      <c r="M82" s="29" t="s">
        <v>50</v>
      </c>
      <c r="N82" s="58">
        <v>71.400000000000006</v>
      </c>
      <c r="O82" s="14">
        <f t="shared" si="8"/>
        <v>29</v>
      </c>
      <c r="P82" s="15">
        <v>836.6</v>
      </c>
      <c r="Q82" s="27">
        <f t="shared" si="7"/>
        <v>2070.6000000000004</v>
      </c>
      <c r="R82" s="17">
        <v>250</v>
      </c>
      <c r="S82" s="18">
        <f t="shared" si="9"/>
        <v>3157.2000000000003</v>
      </c>
    </row>
    <row r="83" spans="1:19" x14ac:dyDescent="0.3">
      <c r="A83" s="5">
        <v>69</v>
      </c>
      <c r="B83" s="6">
        <v>9901358807</v>
      </c>
      <c r="C83" s="6" t="s">
        <v>235</v>
      </c>
      <c r="D83" s="19">
        <v>1565169</v>
      </c>
      <c r="E83" s="29" t="s">
        <v>163</v>
      </c>
      <c r="F83" s="22" t="s">
        <v>28</v>
      </c>
      <c r="G83" s="30">
        <v>2088995100114</v>
      </c>
      <c r="H83" s="50"/>
      <c r="I83" s="22"/>
      <c r="J83" s="101" t="s">
        <v>157</v>
      </c>
      <c r="K83" s="23"/>
      <c r="L83" s="23"/>
      <c r="M83" s="29"/>
      <c r="N83" s="58">
        <v>71.400000000000006</v>
      </c>
      <c r="O83" s="14">
        <v>31</v>
      </c>
      <c r="P83" s="15">
        <v>836.6</v>
      </c>
      <c r="Q83" s="27">
        <f t="shared" si="7"/>
        <v>2213.4</v>
      </c>
      <c r="R83" s="17">
        <v>250</v>
      </c>
      <c r="S83" s="18">
        <f t="shared" si="9"/>
        <v>3300</v>
      </c>
    </row>
    <row r="84" spans="1:19" x14ac:dyDescent="0.3">
      <c r="A84" s="5">
        <v>70</v>
      </c>
      <c r="B84" s="6">
        <v>9901358808</v>
      </c>
      <c r="C84" s="6" t="s">
        <v>226</v>
      </c>
      <c r="D84" s="19">
        <v>1565170</v>
      </c>
      <c r="E84" s="29" t="s">
        <v>46</v>
      </c>
      <c r="F84" s="22" t="s">
        <v>28</v>
      </c>
      <c r="G84" s="30">
        <v>2563543320116</v>
      </c>
      <c r="H84" s="50">
        <v>88513114</v>
      </c>
      <c r="I84" s="22">
        <v>3164073908</v>
      </c>
      <c r="J84" s="101" t="s">
        <v>93</v>
      </c>
      <c r="K84" s="23">
        <v>43101</v>
      </c>
      <c r="L84" s="23"/>
      <c r="M84" s="29" t="s">
        <v>50</v>
      </c>
      <c r="N84" s="58">
        <v>71.400000000000006</v>
      </c>
      <c r="O84" s="14">
        <f t="shared" si="8"/>
        <v>29</v>
      </c>
      <c r="P84" s="15">
        <v>836.6</v>
      </c>
      <c r="Q84" s="27">
        <f t="shared" si="7"/>
        <v>2070.6000000000004</v>
      </c>
      <c r="R84" s="17">
        <v>250</v>
      </c>
      <c r="S84" s="18">
        <f t="shared" si="9"/>
        <v>3157.2000000000003</v>
      </c>
    </row>
    <row r="85" spans="1:19" x14ac:dyDescent="0.3">
      <c r="A85" s="5">
        <v>71</v>
      </c>
      <c r="B85" s="6">
        <v>9901358823</v>
      </c>
      <c r="C85" s="6" t="s">
        <v>225</v>
      </c>
      <c r="D85" s="19">
        <v>1565171</v>
      </c>
      <c r="E85" s="29" t="s">
        <v>46</v>
      </c>
      <c r="F85" s="22" t="s">
        <v>28</v>
      </c>
      <c r="G85" s="30">
        <v>2548273570116</v>
      </c>
      <c r="H85" s="50">
        <v>90533763</v>
      </c>
      <c r="I85" s="22">
        <v>3287036831</v>
      </c>
      <c r="J85" s="101" t="s">
        <v>91</v>
      </c>
      <c r="K85" s="23">
        <v>43101</v>
      </c>
      <c r="L85" s="23"/>
      <c r="M85" s="29" t="s">
        <v>50</v>
      </c>
      <c r="N85" s="58">
        <v>71.400000000000006</v>
      </c>
      <c r="O85" s="14">
        <f t="shared" si="8"/>
        <v>29</v>
      </c>
      <c r="P85" s="15">
        <v>836.6</v>
      </c>
      <c r="Q85" s="27">
        <f t="shared" si="7"/>
        <v>2070.6000000000004</v>
      </c>
      <c r="R85" s="17">
        <v>250</v>
      </c>
      <c r="S85" s="18">
        <f t="shared" si="9"/>
        <v>3157.2000000000003</v>
      </c>
    </row>
    <row r="86" spans="1:19" x14ac:dyDescent="0.3">
      <c r="A86" s="5">
        <v>72</v>
      </c>
      <c r="B86" s="6">
        <v>9901433975</v>
      </c>
      <c r="C86" s="6" t="s">
        <v>232</v>
      </c>
      <c r="D86" s="19">
        <v>1565172</v>
      </c>
      <c r="E86" s="29" t="s">
        <v>46</v>
      </c>
      <c r="F86" s="22" t="s">
        <v>28</v>
      </c>
      <c r="G86" s="30">
        <v>2176440070117</v>
      </c>
      <c r="H86" s="50">
        <v>48667641</v>
      </c>
      <c r="I86" s="22">
        <v>4216002528</v>
      </c>
      <c r="J86" s="101" t="s">
        <v>92</v>
      </c>
      <c r="K86" s="23">
        <v>39218</v>
      </c>
      <c r="L86" s="23">
        <v>37258</v>
      </c>
      <c r="M86" s="29" t="s">
        <v>50</v>
      </c>
      <c r="N86" s="58">
        <v>71.400000000000006</v>
      </c>
      <c r="O86" s="14">
        <f t="shared" si="8"/>
        <v>29</v>
      </c>
      <c r="P86" s="15">
        <v>836.6</v>
      </c>
      <c r="Q86" s="27">
        <f t="shared" si="7"/>
        <v>2070.6000000000004</v>
      </c>
      <c r="R86" s="17">
        <v>250</v>
      </c>
      <c r="S86" s="18">
        <f t="shared" si="9"/>
        <v>3157.2000000000003</v>
      </c>
    </row>
    <row r="87" spans="1:19" x14ac:dyDescent="0.3">
      <c r="A87" s="5">
        <v>73</v>
      </c>
      <c r="B87" s="26">
        <v>9901491727</v>
      </c>
      <c r="C87" s="26" t="s">
        <v>236</v>
      </c>
      <c r="D87" s="64">
        <v>1565173</v>
      </c>
      <c r="E87" s="65" t="s">
        <v>46</v>
      </c>
      <c r="F87" s="55" t="s">
        <v>94</v>
      </c>
      <c r="G87" s="54">
        <v>1638850010101</v>
      </c>
      <c r="H87" s="66">
        <v>16668804</v>
      </c>
      <c r="I87" s="55">
        <v>3845015339</v>
      </c>
      <c r="J87" s="101" t="s">
        <v>95</v>
      </c>
      <c r="K87" s="70">
        <v>44044</v>
      </c>
      <c r="L87" s="70"/>
      <c r="M87" s="65" t="s">
        <v>50</v>
      </c>
      <c r="N87" s="58">
        <v>71.400000000000006</v>
      </c>
      <c r="O87" s="14">
        <f t="shared" si="8"/>
        <v>29</v>
      </c>
      <c r="P87" s="71">
        <v>836.6</v>
      </c>
      <c r="Q87" s="27">
        <f t="shared" si="7"/>
        <v>2070.6000000000004</v>
      </c>
      <c r="R87" s="17">
        <v>250</v>
      </c>
      <c r="S87" s="18">
        <f t="shared" si="9"/>
        <v>3157.2000000000003</v>
      </c>
    </row>
    <row r="88" spans="1:19" x14ac:dyDescent="0.3">
      <c r="A88" s="5">
        <v>74</v>
      </c>
      <c r="B88" s="67">
        <v>9901615732</v>
      </c>
      <c r="C88" s="67" t="s">
        <v>270</v>
      </c>
      <c r="D88" s="126">
        <v>1565176</v>
      </c>
      <c r="E88" s="67" t="s">
        <v>46</v>
      </c>
      <c r="F88" s="68" t="s">
        <v>94</v>
      </c>
      <c r="G88" s="130">
        <v>3044007180114</v>
      </c>
      <c r="H88" s="68">
        <v>304400718</v>
      </c>
      <c r="I88" s="68">
        <v>3137157913</v>
      </c>
      <c r="J88" s="67" t="s">
        <v>271</v>
      </c>
      <c r="K88" s="127">
        <v>44941</v>
      </c>
      <c r="L88" s="127">
        <v>44929</v>
      </c>
      <c r="M88" s="68"/>
      <c r="N88" s="128">
        <v>71.400000000000006</v>
      </c>
      <c r="O88" s="5">
        <f t="shared" si="8"/>
        <v>29</v>
      </c>
      <c r="P88" s="119">
        <v>836.6</v>
      </c>
      <c r="Q88" s="129">
        <f>+N88*O88</f>
        <v>2070.6000000000004</v>
      </c>
      <c r="R88" s="125">
        <v>250</v>
      </c>
      <c r="S88" s="125">
        <f t="shared" si="9"/>
        <v>3157.2000000000003</v>
      </c>
    </row>
    <row r="89" spans="1:19" x14ac:dyDescent="0.3">
      <c r="A89" s="5">
        <v>75</v>
      </c>
      <c r="B89" s="6">
        <v>9901563258</v>
      </c>
      <c r="C89" s="6" t="s">
        <v>229</v>
      </c>
      <c r="D89" s="19">
        <v>1565174</v>
      </c>
      <c r="E89" s="29" t="s">
        <v>46</v>
      </c>
      <c r="F89" s="22" t="s">
        <v>94</v>
      </c>
      <c r="G89" s="30">
        <v>2197148781211</v>
      </c>
      <c r="H89" s="22">
        <v>13020005</v>
      </c>
      <c r="I89" s="22">
        <v>3298072296</v>
      </c>
      <c r="J89" s="26" t="s">
        <v>96</v>
      </c>
      <c r="K89" s="39">
        <v>44743</v>
      </c>
      <c r="L89" s="39"/>
      <c r="M89" s="60">
        <f ca="1">TODAY()-K89</f>
        <v>585</v>
      </c>
      <c r="N89" s="58">
        <v>71.400000000000006</v>
      </c>
      <c r="O89" s="14">
        <f t="shared" si="8"/>
        <v>29</v>
      </c>
      <c r="P89" s="32">
        <v>836.6</v>
      </c>
      <c r="Q89" s="27">
        <f t="shared" si="7"/>
        <v>2070.6000000000004</v>
      </c>
      <c r="R89" s="17">
        <v>250</v>
      </c>
      <c r="S89" s="18">
        <f t="shared" si="9"/>
        <v>3157.2000000000003</v>
      </c>
    </row>
    <row r="90" spans="1:19" s="45" customFormat="1" x14ac:dyDescent="0.3">
      <c r="A90" s="14">
        <v>76</v>
      </c>
      <c r="B90" s="26"/>
      <c r="C90" s="26"/>
      <c r="D90" s="64"/>
      <c r="E90" s="65" t="s">
        <v>161</v>
      </c>
      <c r="F90" s="55" t="s">
        <v>94</v>
      </c>
      <c r="G90" s="54"/>
      <c r="H90" s="55"/>
      <c r="I90" s="55"/>
      <c r="J90" s="26" t="s">
        <v>162</v>
      </c>
      <c r="K90" s="70"/>
      <c r="L90" s="70"/>
      <c r="M90" s="55"/>
      <c r="N90" s="58">
        <v>71.400000000000006</v>
      </c>
      <c r="O90" s="14">
        <v>29</v>
      </c>
      <c r="P90" s="142">
        <v>836.6</v>
      </c>
      <c r="Q90" s="27">
        <f t="shared" si="7"/>
        <v>2070.6000000000004</v>
      </c>
      <c r="R90" s="17">
        <v>250</v>
      </c>
      <c r="S90" s="17">
        <f t="shared" si="9"/>
        <v>3157.2000000000003</v>
      </c>
    </row>
    <row r="91" spans="1:19" ht="18" thickBot="1" x14ac:dyDescent="0.35">
      <c r="A91" s="5">
        <v>77</v>
      </c>
      <c r="B91" s="6">
        <v>9901593011</v>
      </c>
      <c r="C91" s="6" t="s">
        <v>237</v>
      </c>
      <c r="D91" s="19">
        <v>1565175</v>
      </c>
      <c r="E91" s="29" t="s">
        <v>153</v>
      </c>
      <c r="F91" s="22" t="s">
        <v>100</v>
      </c>
      <c r="G91" s="30">
        <v>1970467380609</v>
      </c>
      <c r="H91" s="22"/>
      <c r="I91" s="22"/>
      <c r="J91" s="26" t="s">
        <v>152</v>
      </c>
      <c r="K91" s="39"/>
      <c r="L91" s="39"/>
      <c r="M91" s="60"/>
      <c r="N91" s="58">
        <v>71.400000000000006</v>
      </c>
      <c r="O91" s="14">
        <f t="shared" si="8"/>
        <v>29</v>
      </c>
      <c r="P91" s="32">
        <v>836.6</v>
      </c>
      <c r="Q91" s="27">
        <f t="shared" ref="Q91" si="12">+N91*O91</f>
        <v>2070.6000000000004</v>
      </c>
      <c r="R91" s="17">
        <v>250</v>
      </c>
      <c r="S91" s="18">
        <f t="shared" si="9"/>
        <v>3157.2000000000003</v>
      </c>
    </row>
    <row r="92" spans="1:19" ht="18" thickBot="1" x14ac:dyDescent="0.35">
      <c r="A92" s="168" t="s">
        <v>42</v>
      </c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6"/>
      <c r="P92" s="72">
        <f>SUM(P38:P91)</f>
        <v>45176.399999999958</v>
      </c>
      <c r="Q92" s="73">
        <f>SUM(Q38:Q89)</f>
        <v>107814.00000000007</v>
      </c>
      <c r="R92" s="73">
        <f>SUM(R38:R89)</f>
        <v>13000</v>
      </c>
      <c r="S92" s="73">
        <f>SUM(S38:S91)</f>
        <v>170631.60000000006</v>
      </c>
    </row>
    <row r="93" spans="1:19" x14ac:dyDescent="0.3">
      <c r="A93" s="44"/>
      <c r="B93" s="44"/>
      <c r="C93" s="44"/>
      <c r="D93" s="44"/>
      <c r="E93" s="44"/>
      <c r="F93" s="44"/>
      <c r="G93" s="45"/>
      <c r="H93" s="44"/>
      <c r="I93" s="44"/>
      <c r="J93" s="1"/>
      <c r="K93" s="44"/>
      <c r="L93" s="44"/>
      <c r="M93" s="44"/>
      <c r="N93" s="44"/>
      <c r="O93" s="44"/>
      <c r="P93" s="74"/>
      <c r="Q93" s="74"/>
      <c r="R93" s="75"/>
      <c r="S93" s="76"/>
    </row>
    <row r="94" spans="1:19" ht="15" customHeight="1" x14ac:dyDescent="0.3">
      <c r="A94" s="44"/>
      <c r="B94" s="44"/>
      <c r="C94" s="44"/>
      <c r="D94" s="44"/>
      <c r="E94" s="44"/>
      <c r="F94" s="44"/>
      <c r="G94" s="45"/>
      <c r="H94" s="44"/>
      <c r="I94" s="44"/>
      <c r="J94" s="44"/>
      <c r="K94" s="44"/>
      <c r="L94" s="44"/>
      <c r="M94" s="44"/>
      <c r="N94" s="44"/>
      <c r="O94" s="44"/>
      <c r="P94" s="74"/>
      <c r="Q94" s="74"/>
      <c r="R94" s="75"/>
      <c r="S94" s="76"/>
    </row>
    <row r="95" spans="1:19" x14ac:dyDescent="0.3">
      <c r="A95" s="44" t="s">
        <v>97</v>
      </c>
      <c r="B95" s="44"/>
      <c r="C95" s="44"/>
      <c r="D95" s="44"/>
      <c r="E95" s="44"/>
      <c r="F95" s="44"/>
      <c r="G95" s="45"/>
      <c r="H95" s="44"/>
      <c r="I95" s="44"/>
      <c r="J95" s="44"/>
      <c r="K95" s="44"/>
      <c r="L95" s="44"/>
      <c r="M95" s="44"/>
      <c r="N95" s="44"/>
      <c r="O95" s="44"/>
      <c r="P95" s="44"/>
      <c r="Q95" s="46"/>
      <c r="R95" s="77"/>
      <c r="S95" s="47"/>
    </row>
    <row r="96" spans="1:19" ht="18" thickBot="1" x14ac:dyDescent="0.35">
      <c r="A96" s="172" t="s">
        <v>43</v>
      </c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67"/>
      <c r="P96" s="167"/>
      <c r="Q96" s="167"/>
      <c r="R96" s="167"/>
      <c r="S96" s="167"/>
    </row>
    <row r="97" spans="1:19" ht="18" customHeight="1" x14ac:dyDescent="0.3">
      <c r="A97" s="146" t="s">
        <v>2</v>
      </c>
      <c r="B97" s="146" t="s">
        <v>3</v>
      </c>
      <c r="C97" s="146" t="s">
        <v>4</v>
      </c>
      <c r="D97" s="152" t="s">
        <v>6</v>
      </c>
      <c r="E97" s="146" t="s">
        <v>5</v>
      </c>
      <c r="F97" s="146" t="s">
        <v>44</v>
      </c>
      <c r="G97" s="156" t="s">
        <v>7</v>
      </c>
      <c r="H97" s="154" t="s">
        <v>8</v>
      </c>
      <c r="I97" s="173" t="s">
        <v>9</v>
      </c>
      <c r="J97" s="146" t="s">
        <v>10</v>
      </c>
      <c r="K97" s="146" t="s">
        <v>131</v>
      </c>
      <c r="L97" s="164" t="s">
        <v>11</v>
      </c>
      <c r="M97" s="146" t="s">
        <v>0</v>
      </c>
      <c r="N97" s="149" t="s">
        <v>12</v>
      </c>
      <c r="O97" s="143" t="s">
        <v>13</v>
      </c>
      <c r="P97" s="143" t="s">
        <v>14</v>
      </c>
      <c r="Q97" s="144" t="s">
        <v>15</v>
      </c>
      <c r="R97" s="143" t="s">
        <v>45</v>
      </c>
      <c r="S97" s="145" t="s">
        <v>16</v>
      </c>
    </row>
    <row r="98" spans="1:19" x14ac:dyDescent="0.3">
      <c r="A98" s="147"/>
      <c r="B98" s="147"/>
      <c r="C98" s="147"/>
      <c r="D98" s="153"/>
      <c r="E98" s="147"/>
      <c r="F98" s="147"/>
      <c r="G98" s="157"/>
      <c r="H98" s="155"/>
      <c r="I98" s="174"/>
      <c r="J98" s="147"/>
      <c r="K98" s="147"/>
      <c r="L98" s="165"/>
      <c r="M98" s="147"/>
      <c r="N98" s="150"/>
      <c r="O98" s="143"/>
      <c r="P98" s="143"/>
      <c r="Q98" s="175"/>
      <c r="R98" s="143"/>
      <c r="S98" s="145"/>
    </row>
    <row r="99" spans="1:19" ht="65.25" customHeight="1" thickBot="1" x14ac:dyDescent="0.35">
      <c r="A99" s="148"/>
      <c r="B99" s="148"/>
      <c r="C99" s="148"/>
      <c r="D99" s="153"/>
      <c r="E99" s="148"/>
      <c r="F99" s="148"/>
      <c r="G99" s="157"/>
      <c r="H99" s="155"/>
      <c r="I99" s="174"/>
      <c r="J99" s="148"/>
      <c r="K99" s="148"/>
      <c r="L99" s="166"/>
      <c r="M99" s="148"/>
      <c r="N99" s="151"/>
      <c r="O99" s="143"/>
      <c r="P99" s="109" t="s">
        <v>17</v>
      </c>
      <c r="Q99" s="110" t="s">
        <v>18</v>
      </c>
      <c r="R99" s="111" t="s">
        <v>19</v>
      </c>
      <c r="S99" s="145"/>
    </row>
    <row r="100" spans="1:19" x14ac:dyDescent="0.3">
      <c r="A100" s="5">
        <v>78</v>
      </c>
      <c r="B100" s="5">
        <v>9901351286</v>
      </c>
      <c r="C100" s="5" t="s">
        <v>238</v>
      </c>
      <c r="D100" s="19">
        <v>1565178</v>
      </c>
      <c r="E100" s="10" t="s">
        <v>98</v>
      </c>
      <c r="F100" s="10" t="s">
        <v>28</v>
      </c>
      <c r="G100" s="30">
        <v>2284620021708</v>
      </c>
      <c r="H100" s="50">
        <v>53349040</v>
      </c>
      <c r="I100" s="22">
        <v>3287032954</v>
      </c>
      <c r="J100" s="10" t="s">
        <v>99</v>
      </c>
      <c r="K100" s="11">
        <v>43101</v>
      </c>
      <c r="L100" s="11"/>
      <c r="M100" s="24">
        <v>363</v>
      </c>
      <c r="N100" s="78">
        <v>72.540000000000006</v>
      </c>
      <c r="O100" s="14">
        <f>($O$7)</f>
        <v>29</v>
      </c>
      <c r="P100" s="15">
        <v>801.26</v>
      </c>
      <c r="Q100" s="16">
        <f>+N100*O100</f>
        <v>2103.6600000000003</v>
      </c>
      <c r="R100" s="17">
        <v>250</v>
      </c>
      <c r="S100" s="18">
        <f>P100+Q100+R100</f>
        <v>3154.92</v>
      </c>
    </row>
    <row r="101" spans="1:19" x14ac:dyDescent="0.3">
      <c r="A101" s="5">
        <v>79</v>
      </c>
      <c r="B101" s="5"/>
      <c r="C101" s="5" t="s">
        <v>273</v>
      </c>
      <c r="D101" s="19">
        <v>1565212</v>
      </c>
      <c r="E101" s="10" t="s">
        <v>128</v>
      </c>
      <c r="F101" s="10" t="s">
        <v>100</v>
      </c>
      <c r="G101" s="30">
        <v>2716731761107</v>
      </c>
      <c r="H101" s="50"/>
      <c r="I101" s="22"/>
      <c r="J101" s="10" t="s">
        <v>160</v>
      </c>
      <c r="K101" s="11"/>
      <c r="L101" s="11"/>
      <c r="M101" s="24"/>
      <c r="N101" s="131">
        <v>72.540000000000006</v>
      </c>
      <c r="O101" s="5">
        <v>31</v>
      </c>
      <c r="P101" s="15">
        <v>801.26</v>
      </c>
      <c r="Q101" s="132">
        <f>+N101*O101</f>
        <v>2248.7400000000002</v>
      </c>
      <c r="R101" s="125">
        <v>250</v>
      </c>
      <c r="S101" s="125">
        <f>P101+Q101+R101</f>
        <v>3300</v>
      </c>
    </row>
    <row r="102" spans="1:19" x14ac:dyDescent="0.3">
      <c r="A102" s="5">
        <v>80</v>
      </c>
      <c r="B102" s="6">
        <v>9901433970</v>
      </c>
      <c r="C102" s="6" t="s">
        <v>228</v>
      </c>
      <c r="D102" s="19">
        <v>1565179</v>
      </c>
      <c r="E102" s="22" t="s">
        <v>98</v>
      </c>
      <c r="F102" s="22" t="s">
        <v>100</v>
      </c>
      <c r="G102" s="30">
        <v>1963451970101</v>
      </c>
      <c r="H102" s="50">
        <v>45177198</v>
      </c>
      <c r="I102" s="22">
        <v>3164072927</v>
      </c>
      <c r="J102" s="22" t="s">
        <v>101</v>
      </c>
      <c r="K102" s="23">
        <v>42052</v>
      </c>
      <c r="L102" s="23"/>
      <c r="M102" s="24">
        <v>363</v>
      </c>
      <c r="N102" s="79">
        <v>72.540000000000006</v>
      </c>
      <c r="O102" s="14">
        <f t="shared" ref="O102:O134" si="13">($O$7)</f>
        <v>29</v>
      </c>
      <c r="P102" s="15">
        <v>801.26</v>
      </c>
      <c r="Q102" s="27">
        <f t="shared" ref="Q102:Q133" si="14">+N102*O102</f>
        <v>2103.6600000000003</v>
      </c>
      <c r="R102" s="17">
        <v>250</v>
      </c>
      <c r="S102" s="18">
        <f t="shared" ref="S102:S134" si="15">P102+Q102+R102</f>
        <v>3154.92</v>
      </c>
    </row>
    <row r="103" spans="1:19" ht="15.75" customHeight="1" x14ac:dyDescent="0.3">
      <c r="A103" s="5">
        <v>81</v>
      </c>
      <c r="B103" s="6">
        <v>9901377122</v>
      </c>
      <c r="C103" s="6" t="s">
        <v>227</v>
      </c>
      <c r="D103" s="19">
        <v>1565180</v>
      </c>
      <c r="E103" s="22" t="s">
        <v>98</v>
      </c>
      <c r="F103" s="22" t="s">
        <v>100</v>
      </c>
      <c r="G103" s="30">
        <v>2190540960506</v>
      </c>
      <c r="H103" s="50">
        <v>93035845</v>
      </c>
      <c r="I103" s="22">
        <v>3216036260</v>
      </c>
      <c r="J103" s="33" t="s">
        <v>102</v>
      </c>
      <c r="K103" s="23">
        <v>43101</v>
      </c>
      <c r="L103" s="23">
        <v>37258</v>
      </c>
      <c r="M103" s="24">
        <v>363</v>
      </c>
      <c r="N103" s="79">
        <v>72.540000000000006</v>
      </c>
      <c r="O103" s="14">
        <f t="shared" si="13"/>
        <v>29</v>
      </c>
      <c r="P103" s="15">
        <v>801.26</v>
      </c>
      <c r="Q103" s="27">
        <f t="shared" si="14"/>
        <v>2103.6600000000003</v>
      </c>
      <c r="R103" s="17">
        <v>250</v>
      </c>
      <c r="S103" s="18">
        <f t="shared" si="15"/>
        <v>3154.92</v>
      </c>
    </row>
    <row r="104" spans="1:19" x14ac:dyDescent="0.3">
      <c r="A104" s="5">
        <v>82</v>
      </c>
      <c r="B104" s="6">
        <v>9901389098</v>
      </c>
      <c r="C104" s="6" t="s">
        <v>230</v>
      </c>
      <c r="D104" s="19">
        <v>1565181</v>
      </c>
      <c r="E104" s="22" t="s">
        <v>98</v>
      </c>
      <c r="F104" s="22" t="s">
        <v>100</v>
      </c>
      <c r="G104" s="30">
        <v>1656557040408</v>
      </c>
      <c r="H104" s="50">
        <v>52145263</v>
      </c>
      <c r="I104" s="22">
        <v>3759029670</v>
      </c>
      <c r="J104" s="33" t="s">
        <v>103</v>
      </c>
      <c r="K104" s="23">
        <v>43101</v>
      </c>
      <c r="L104" s="23"/>
      <c r="M104" s="24">
        <v>363</v>
      </c>
      <c r="N104" s="79">
        <v>72.540000000000006</v>
      </c>
      <c r="O104" s="14">
        <f t="shared" si="13"/>
        <v>29</v>
      </c>
      <c r="P104" s="15">
        <v>801.26</v>
      </c>
      <c r="Q104" s="27">
        <f t="shared" si="14"/>
        <v>2103.6600000000003</v>
      </c>
      <c r="R104" s="17">
        <v>250</v>
      </c>
      <c r="S104" s="18">
        <f t="shared" si="15"/>
        <v>3154.92</v>
      </c>
    </row>
    <row r="105" spans="1:19" x14ac:dyDescent="0.3">
      <c r="A105" s="5">
        <v>83</v>
      </c>
      <c r="B105" s="6">
        <v>990099346</v>
      </c>
      <c r="C105" s="6" t="s">
        <v>239</v>
      </c>
      <c r="D105" s="19">
        <v>1565182</v>
      </c>
      <c r="E105" s="22" t="s">
        <v>98</v>
      </c>
      <c r="F105" s="22" t="s">
        <v>104</v>
      </c>
      <c r="G105" s="30">
        <v>1896012480512</v>
      </c>
      <c r="H105" s="50">
        <v>39886441</v>
      </c>
      <c r="I105" s="22">
        <v>3216001659</v>
      </c>
      <c r="J105" s="22" t="s">
        <v>105</v>
      </c>
      <c r="K105" s="23">
        <v>41687</v>
      </c>
      <c r="L105" s="23"/>
      <c r="M105" s="24">
        <v>363</v>
      </c>
      <c r="N105" s="79">
        <v>72.540000000000006</v>
      </c>
      <c r="O105" s="14">
        <f t="shared" si="13"/>
        <v>29</v>
      </c>
      <c r="P105" s="15">
        <v>801.26</v>
      </c>
      <c r="Q105" s="27">
        <f t="shared" si="14"/>
        <v>2103.6600000000003</v>
      </c>
      <c r="R105" s="17">
        <v>250</v>
      </c>
      <c r="S105" s="18">
        <f t="shared" si="15"/>
        <v>3154.92</v>
      </c>
    </row>
    <row r="106" spans="1:19" x14ac:dyDescent="0.3">
      <c r="A106" s="5">
        <v>84</v>
      </c>
      <c r="B106" s="6">
        <v>9901433915</v>
      </c>
      <c r="C106" s="6" t="s">
        <v>240</v>
      </c>
      <c r="D106" s="19">
        <v>1565183</v>
      </c>
      <c r="E106" s="22" t="s">
        <v>98</v>
      </c>
      <c r="F106" s="22" t="s">
        <v>104</v>
      </c>
      <c r="G106" s="30">
        <v>1990018390101</v>
      </c>
      <c r="H106" s="50">
        <v>53636236</v>
      </c>
      <c r="I106" s="22">
        <v>3216001457</v>
      </c>
      <c r="J106" s="22" t="s">
        <v>106</v>
      </c>
      <c r="K106" s="23">
        <v>37622</v>
      </c>
      <c r="L106" s="23">
        <v>37258</v>
      </c>
      <c r="M106" s="24">
        <v>363</v>
      </c>
      <c r="N106" s="79">
        <v>72.540000000000006</v>
      </c>
      <c r="O106" s="14">
        <f t="shared" si="13"/>
        <v>29</v>
      </c>
      <c r="P106" s="15">
        <v>801.26</v>
      </c>
      <c r="Q106" s="27">
        <f t="shared" si="14"/>
        <v>2103.6600000000003</v>
      </c>
      <c r="R106" s="17">
        <v>250</v>
      </c>
      <c r="S106" s="18">
        <f t="shared" si="15"/>
        <v>3154.92</v>
      </c>
    </row>
    <row r="107" spans="1:19" x14ac:dyDescent="0.3">
      <c r="A107" s="5">
        <v>85</v>
      </c>
      <c r="B107" s="6">
        <v>990099268</v>
      </c>
      <c r="C107" s="6" t="s">
        <v>241</v>
      </c>
      <c r="D107" s="19">
        <v>1565184</v>
      </c>
      <c r="E107" s="22" t="s">
        <v>98</v>
      </c>
      <c r="F107" s="22" t="s">
        <v>104</v>
      </c>
      <c r="G107" s="30">
        <v>1759339280114</v>
      </c>
      <c r="H107" s="50">
        <v>41366077</v>
      </c>
      <c r="I107" s="22">
        <v>3216004468</v>
      </c>
      <c r="J107" s="22" t="s">
        <v>107</v>
      </c>
      <c r="K107" s="23">
        <v>41276</v>
      </c>
      <c r="L107" s="23"/>
      <c r="M107" s="24">
        <v>363</v>
      </c>
      <c r="N107" s="79">
        <v>72.540000000000006</v>
      </c>
      <c r="O107" s="14">
        <f t="shared" si="13"/>
        <v>29</v>
      </c>
      <c r="P107" s="15">
        <v>801.26</v>
      </c>
      <c r="Q107" s="27">
        <f t="shared" si="14"/>
        <v>2103.6600000000003</v>
      </c>
      <c r="R107" s="17">
        <v>250</v>
      </c>
      <c r="S107" s="18">
        <f t="shared" si="15"/>
        <v>3154.92</v>
      </c>
    </row>
    <row r="108" spans="1:19" x14ac:dyDescent="0.3">
      <c r="A108" s="5">
        <v>86</v>
      </c>
      <c r="B108" s="6">
        <v>9901433919</v>
      </c>
      <c r="C108" s="6" t="s">
        <v>242</v>
      </c>
      <c r="D108" s="19">
        <v>1565185</v>
      </c>
      <c r="E108" s="22" t="s">
        <v>98</v>
      </c>
      <c r="F108" s="22" t="s">
        <v>104</v>
      </c>
      <c r="G108" s="30">
        <v>1736840090114</v>
      </c>
      <c r="H108" s="50">
        <v>36321443</v>
      </c>
      <c r="I108" s="22">
        <v>3164033390</v>
      </c>
      <c r="J108" s="22" t="s">
        <v>108</v>
      </c>
      <c r="K108" s="23">
        <v>39326</v>
      </c>
      <c r="L108" s="23"/>
      <c r="M108" s="24">
        <v>363</v>
      </c>
      <c r="N108" s="79">
        <v>72.540000000000006</v>
      </c>
      <c r="O108" s="14">
        <f t="shared" si="13"/>
        <v>29</v>
      </c>
      <c r="P108" s="15">
        <v>801.26</v>
      </c>
      <c r="Q108" s="27">
        <f t="shared" si="14"/>
        <v>2103.6600000000003</v>
      </c>
      <c r="R108" s="17">
        <v>250</v>
      </c>
      <c r="S108" s="18">
        <f t="shared" si="15"/>
        <v>3154.92</v>
      </c>
    </row>
    <row r="109" spans="1:19" x14ac:dyDescent="0.3">
      <c r="A109" s="5">
        <v>87</v>
      </c>
      <c r="B109" s="6">
        <v>9901433922</v>
      </c>
      <c r="C109" s="6" t="s">
        <v>243</v>
      </c>
      <c r="D109" s="19">
        <v>1565186</v>
      </c>
      <c r="E109" s="22" t="s">
        <v>98</v>
      </c>
      <c r="F109" s="22" t="s">
        <v>104</v>
      </c>
      <c r="G109" s="30">
        <v>1692800980114</v>
      </c>
      <c r="H109" s="50">
        <v>43453104</v>
      </c>
      <c r="I109" s="22">
        <v>3216001865</v>
      </c>
      <c r="J109" s="22" t="s">
        <v>109</v>
      </c>
      <c r="K109" s="23">
        <v>38384</v>
      </c>
      <c r="L109" s="23">
        <v>38384</v>
      </c>
      <c r="M109" s="24">
        <v>363</v>
      </c>
      <c r="N109" s="79">
        <v>72.540000000000006</v>
      </c>
      <c r="O109" s="14">
        <f t="shared" si="13"/>
        <v>29</v>
      </c>
      <c r="P109" s="15">
        <v>801.26</v>
      </c>
      <c r="Q109" s="27">
        <f t="shared" si="14"/>
        <v>2103.6600000000003</v>
      </c>
      <c r="R109" s="17">
        <v>250</v>
      </c>
      <c r="S109" s="18">
        <f t="shared" si="15"/>
        <v>3154.92</v>
      </c>
    </row>
    <row r="110" spans="1:19" x14ac:dyDescent="0.3">
      <c r="A110" s="5">
        <v>88</v>
      </c>
      <c r="B110" s="6">
        <v>9901433923</v>
      </c>
      <c r="C110" s="6" t="s">
        <v>249</v>
      </c>
      <c r="D110" s="19">
        <v>1565187</v>
      </c>
      <c r="E110" s="22" t="s">
        <v>98</v>
      </c>
      <c r="F110" s="22" t="s">
        <v>104</v>
      </c>
      <c r="G110" s="54">
        <v>1593226930114</v>
      </c>
      <c r="H110" s="50">
        <v>43951538</v>
      </c>
      <c r="I110" s="55">
        <v>3216001829</v>
      </c>
      <c r="J110" s="22" t="s">
        <v>139</v>
      </c>
      <c r="K110" s="56">
        <v>44929</v>
      </c>
      <c r="L110" s="56">
        <v>44929</v>
      </c>
      <c r="M110" s="80"/>
      <c r="N110" s="79">
        <v>72.540000000000006</v>
      </c>
      <c r="O110" s="14">
        <f t="shared" si="13"/>
        <v>29</v>
      </c>
      <c r="P110" s="15">
        <v>801.26</v>
      </c>
      <c r="Q110" s="27">
        <f t="shared" si="14"/>
        <v>2103.6600000000003</v>
      </c>
      <c r="R110" s="17">
        <v>250</v>
      </c>
      <c r="S110" s="18">
        <f t="shared" si="15"/>
        <v>3154.92</v>
      </c>
    </row>
    <row r="111" spans="1:19" x14ac:dyDescent="0.3">
      <c r="A111" s="5">
        <v>89</v>
      </c>
      <c r="B111" s="6">
        <v>9901433924</v>
      </c>
      <c r="C111" s="6" t="s">
        <v>248</v>
      </c>
      <c r="D111" s="19">
        <v>1565188</v>
      </c>
      <c r="E111" s="22" t="s">
        <v>98</v>
      </c>
      <c r="F111" s="22" t="s">
        <v>104</v>
      </c>
      <c r="G111" s="54">
        <v>2563457750114</v>
      </c>
      <c r="H111" s="50">
        <v>53490851</v>
      </c>
      <c r="I111" s="55">
        <v>3216001833</v>
      </c>
      <c r="J111" s="22" t="s">
        <v>140</v>
      </c>
      <c r="K111" s="56">
        <v>44929</v>
      </c>
      <c r="L111" s="56">
        <v>44929</v>
      </c>
      <c r="M111" s="80"/>
      <c r="N111" s="79">
        <v>72.540000000000006</v>
      </c>
      <c r="O111" s="14">
        <f t="shared" si="13"/>
        <v>29</v>
      </c>
      <c r="P111" s="15">
        <v>801.26</v>
      </c>
      <c r="Q111" s="27">
        <f t="shared" si="14"/>
        <v>2103.6600000000003</v>
      </c>
      <c r="R111" s="17">
        <v>250</v>
      </c>
      <c r="S111" s="18">
        <f t="shared" si="15"/>
        <v>3154.92</v>
      </c>
    </row>
    <row r="112" spans="1:19" x14ac:dyDescent="0.3">
      <c r="A112" s="5">
        <v>90</v>
      </c>
      <c r="B112" s="6">
        <v>9901433925</v>
      </c>
      <c r="C112" s="6" t="s">
        <v>245</v>
      </c>
      <c r="D112" s="19">
        <v>1565189</v>
      </c>
      <c r="E112" s="22" t="s">
        <v>98</v>
      </c>
      <c r="F112" s="22" t="s">
        <v>104</v>
      </c>
      <c r="G112" s="54">
        <v>2218199081203</v>
      </c>
      <c r="H112" s="50">
        <v>53618246</v>
      </c>
      <c r="I112" s="55">
        <v>4216008623</v>
      </c>
      <c r="J112" s="107" t="s">
        <v>137</v>
      </c>
      <c r="K112" s="56">
        <v>44929</v>
      </c>
      <c r="L112" s="56">
        <v>44929</v>
      </c>
      <c r="M112" s="80"/>
      <c r="N112" s="79">
        <v>72.540000000000006</v>
      </c>
      <c r="O112" s="14">
        <f t="shared" si="13"/>
        <v>29</v>
      </c>
      <c r="P112" s="15">
        <v>801.26</v>
      </c>
      <c r="Q112" s="27">
        <f t="shared" si="14"/>
        <v>2103.6600000000003</v>
      </c>
      <c r="R112" s="17">
        <v>250</v>
      </c>
      <c r="S112" s="18">
        <f t="shared" si="15"/>
        <v>3154.92</v>
      </c>
    </row>
    <row r="113" spans="1:19" x14ac:dyDescent="0.3">
      <c r="A113" s="5">
        <v>91</v>
      </c>
      <c r="B113" s="6">
        <v>9901433927</v>
      </c>
      <c r="C113" s="6" t="s">
        <v>247</v>
      </c>
      <c r="D113" s="19">
        <v>1565190</v>
      </c>
      <c r="E113" s="22" t="s">
        <v>98</v>
      </c>
      <c r="F113" s="22" t="s">
        <v>104</v>
      </c>
      <c r="G113" s="30">
        <v>2225887990112</v>
      </c>
      <c r="H113" s="50">
        <v>9680209</v>
      </c>
      <c r="I113" s="22">
        <v>3164079920</v>
      </c>
      <c r="J113" s="81" t="s">
        <v>110</v>
      </c>
      <c r="K113" s="52">
        <v>43101</v>
      </c>
      <c r="L113" s="52"/>
      <c r="M113" s="24">
        <v>363</v>
      </c>
      <c r="N113" s="79">
        <v>72.540000000000006</v>
      </c>
      <c r="O113" s="14">
        <f t="shared" si="13"/>
        <v>29</v>
      </c>
      <c r="P113" s="15">
        <v>801.26</v>
      </c>
      <c r="Q113" s="27">
        <f t="shared" si="14"/>
        <v>2103.6600000000003</v>
      </c>
      <c r="R113" s="17">
        <v>250</v>
      </c>
      <c r="S113" s="18">
        <f t="shared" si="15"/>
        <v>3154.92</v>
      </c>
    </row>
    <row r="114" spans="1:19" x14ac:dyDescent="0.3">
      <c r="A114" s="5">
        <v>92</v>
      </c>
      <c r="B114" s="6">
        <v>990099333</v>
      </c>
      <c r="C114" s="6" t="s">
        <v>244</v>
      </c>
      <c r="D114" s="19">
        <v>1565191</v>
      </c>
      <c r="E114" s="22" t="s">
        <v>98</v>
      </c>
      <c r="F114" s="22" t="s">
        <v>104</v>
      </c>
      <c r="G114" s="54">
        <v>1879747050114</v>
      </c>
      <c r="H114" s="50">
        <v>41021541</v>
      </c>
      <c r="I114" s="55">
        <v>3287008934</v>
      </c>
      <c r="J114" s="33" t="s">
        <v>136</v>
      </c>
      <c r="K114" s="56">
        <v>44929</v>
      </c>
      <c r="L114" s="56">
        <v>44929</v>
      </c>
      <c r="M114" s="80"/>
      <c r="N114" s="79">
        <v>72.540000000000006</v>
      </c>
      <c r="O114" s="14">
        <f t="shared" si="13"/>
        <v>29</v>
      </c>
      <c r="P114" s="15">
        <v>801.26</v>
      </c>
      <c r="Q114" s="27">
        <f t="shared" si="14"/>
        <v>2103.6600000000003</v>
      </c>
      <c r="R114" s="17">
        <v>250</v>
      </c>
      <c r="S114" s="18">
        <f t="shared" si="15"/>
        <v>3154.92</v>
      </c>
    </row>
    <row r="115" spans="1:19" x14ac:dyDescent="0.3">
      <c r="A115" s="5">
        <v>93</v>
      </c>
      <c r="B115" s="6">
        <v>9901351185</v>
      </c>
      <c r="C115" s="6" t="s">
        <v>246</v>
      </c>
      <c r="D115" s="19">
        <v>1565192</v>
      </c>
      <c r="E115" s="22" t="s">
        <v>98</v>
      </c>
      <c r="F115" s="22" t="s">
        <v>104</v>
      </c>
      <c r="G115" s="30">
        <v>2560011890114</v>
      </c>
      <c r="H115" s="50">
        <v>89252861</v>
      </c>
      <c r="I115" s="22">
        <v>3287036198</v>
      </c>
      <c r="J115" s="33" t="s">
        <v>111</v>
      </c>
      <c r="K115" s="52">
        <v>42370</v>
      </c>
      <c r="L115" s="52"/>
      <c r="M115" s="24">
        <v>363</v>
      </c>
      <c r="N115" s="79">
        <v>72.540000000000006</v>
      </c>
      <c r="O115" s="14">
        <f t="shared" si="13"/>
        <v>29</v>
      </c>
      <c r="P115" s="15">
        <v>801.26</v>
      </c>
      <c r="Q115" s="27">
        <f t="shared" si="14"/>
        <v>2103.6600000000003</v>
      </c>
      <c r="R115" s="17">
        <v>250</v>
      </c>
      <c r="S115" s="18">
        <f t="shared" si="15"/>
        <v>3154.92</v>
      </c>
    </row>
    <row r="116" spans="1:19" x14ac:dyDescent="0.3">
      <c r="A116" s="5">
        <v>94</v>
      </c>
      <c r="B116" s="6">
        <v>9901361506</v>
      </c>
      <c r="C116" s="6" t="s">
        <v>250</v>
      </c>
      <c r="D116" s="19">
        <v>1565193</v>
      </c>
      <c r="E116" s="22" t="s">
        <v>98</v>
      </c>
      <c r="F116" s="22" t="s">
        <v>104</v>
      </c>
      <c r="G116" s="30">
        <v>1690893630114</v>
      </c>
      <c r="H116" s="50">
        <v>81996845</v>
      </c>
      <c r="I116" s="22">
        <v>3164074549</v>
      </c>
      <c r="J116" s="33" t="s">
        <v>112</v>
      </c>
      <c r="K116" s="52">
        <v>42370</v>
      </c>
      <c r="L116" s="52"/>
      <c r="M116" s="24">
        <v>363</v>
      </c>
      <c r="N116" s="82">
        <v>72.540000000000006</v>
      </c>
      <c r="O116" s="14">
        <f t="shared" si="13"/>
        <v>29</v>
      </c>
      <c r="P116" s="15">
        <v>801.26</v>
      </c>
      <c r="Q116" s="27">
        <f t="shared" si="14"/>
        <v>2103.6600000000003</v>
      </c>
      <c r="R116" s="17">
        <v>250</v>
      </c>
      <c r="S116" s="18">
        <f t="shared" si="15"/>
        <v>3154.92</v>
      </c>
    </row>
    <row r="117" spans="1:19" x14ac:dyDescent="0.3">
      <c r="A117" s="5">
        <v>95</v>
      </c>
      <c r="B117" s="6">
        <v>9901451093</v>
      </c>
      <c r="C117" s="6" t="s">
        <v>251</v>
      </c>
      <c r="D117" s="19">
        <v>1565194</v>
      </c>
      <c r="E117" s="22" t="s">
        <v>98</v>
      </c>
      <c r="F117" s="22" t="s">
        <v>104</v>
      </c>
      <c r="G117" s="30">
        <v>2692055940114</v>
      </c>
      <c r="H117" s="50">
        <v>89149785</v>
      </c>
      <c r="I117" s="22">
        <v>3164079952</v>
      </c>
      <c r="J117" s="33" t="s">
        <v>113</v>
      </c>
      <c r="K117" s="52">
        <v>43353</v>
      </c>
      <c r="L117" s="52"/>
      <c r="M117" s="24">
        <v>363</v>
      </c>
      <c r="N117" s="82">
        <v>72.540000000000006</v>
      </c>
      <c r="O117" s="14">
        <f t="shared" si="13"/>
        <v>29</v>
      </c>
      <c r="P117" s="15">
        <v>801.26</v>
      </c>
      <c r="Q117" s="27">
        <f t="shared" si="14"/>
        <v>2103.6600000000003</v>
      </c>
      <c r="R117" s="17">
        <v>250</v>
      </c>
      <c r="S117" s="18">
        <f t="shared" si="15"/>
        <v>3154.92</v>
      </c>
    </row>
    <row r="118" spans="1:19" x14ac:dyDescent="0.3">
      <c r="A118" s="5">
        <v>96</v>
      </c>
      <c r="B118" s="6">
        <v>9901549822</v>
      </c>
      <c r="C118" s="6" t="s">
        <v>252</v>
      </c>
      <c r="D118" s="19">
        <v>1565195</v>
      </c>
      <c r="E118" s="22" t="s">
        <v>98</v>
      </c>
      <c r="F118" s="22" t="s">
        <v>104</v>
      </c>
      <c r="G118" s="30">
        <v>2413406400114</v>
      </c>
      <c r="H118" s="50">
        <v>111321638</v>
      </c>
      <c r="I118" s="22">
        <v>3654026191</v>
      </c>
      <c r="J118" s="6" t="s">
        <v>114</v>
      </c>
      <c r="K118" s="52">
        <v>44593</v>
      </c>
      <c r="L118" s="52"/>
      <c r="M118" s="83">
        <f ca="1">TODAY()-K118-31</f>
        <v>704</v>
      </c>
      <c r="N118" s="82">
        <v>72.540000000000006</v>
      </c>
      <c r="O118" s="14">
        <f t="shared" si="13"/>
        <v>29</v>
      </c>
      <c r="P118" s="15">
        <v>801.26</v>
      </c>
      <c r="Q118" s="27">
        <f t="shared" si="14"/>
        <v>2103.6600000000003</v>
      </c>
      <c r="R118" s="17">
        <v>250</v>
      </c>
      <c r="S118" s="18">
        <f t="shared" si="15"/>
        <v>3154.92</v>
      </c>
    </row>
    <row r="119" spans="1:19" x14ac:dyDescent="0.3">
      <c r="A119" s="5">
        <v>97</v>
      </c>
      <c r="B119" s="6">
        <v>9901494527</v>
      </c>
      <c r="C119" s="6" t="s">
        <v>253</v>
      </c>
      <c r="D119" s="19">
        <v>1565196</v>
      </c>
      <c r="E119" s="22" t="s">
        <v>98</v>
      </c>
      <c r="F119" s="22" t="s">
        <v>104</v>
      </c>
      <c r="G119" s="30">
        <v>1995677000512</v>
      </c>
      <c r="H119" s="50">
        <v>84809825</v>
      </c>
      <c r="I119" s="22">
        <v>3654023887</v>
      </c>
      <c r="J119" s="33" t="s">
        <v>115</v>
      </c>
      <c r="K119" s="52">
        <v>44470</v>
      </c>
      <c r="L119" s="52"/>
      <c r="M119" s="33">
        <f ca="1">TODAY()-K119</f>
        <v>858</v>
      </c>
      <c r="N119" s="82">
        <v>72.540000000000006</v>
      </c>
      <c r="O119" s="14">
        <f t="shared" si="13"/>
        <v>29</v>
      </c>
      <c r="P119" s="15">
        <v>801.26</v>
      </c>
      <c r="Q119" s="27">
        <f t="shared" si="14"/>
        <v>2103.6600000000003</v>
      </c>
      <c r="R119" s="17">
        <v>250</v>
      </c>
      <c r="S119" s="18">
        <f t="shared" si="15"/>
        <v>3154.92</v>
      </c>
    </row>
    <row r="120" spans="1:19" x14ac:dyDescent="0.3">
      <c r="A120" s="5">
        <v>98</v>
      </c>
      <c r="B120" s="6">
        <v>9901349728</v>
      </c>
      <c r="C120" s="6" t="s">
        <v>254</v>
      </c>
      <c r="D120" s="19">
        <v>1565197</v>
      </c>
      <c r="E120" s="22" t="s">
        <v>98</v>
      </c>
      <c r="F120" s="22" t="s">
        <v>104</v>
      </c>
      <c r="G120" s="30">
        <v>2830847230512</v>
      </c>
      <c r="H120" s="50">
        <v>88943836</v>
      </c>
      <c r="I120" s="22">
        <v>3654013124</v>
      </c>
      <c r="J120" s="33" t="s">
        <v>116</v>
      </c>
      <c r="K120" s="52">
        <v>43101</v>
      </c>
      <c r="L120" s="52"/>
      <c r="M120" s="83">
        <v>363</v>
      </c>
      <c r="N120" s="82">
        <v>72.540000000000006</v>
      </c>
      <c r="O120" s="14">
        <f t="shared" si="13"/>
        <v>29</v>
      </c>
      <c r="P120" s="15">
        <v>801.26</v>
      </c>
      <c r="Q120" s="27">
        <f t="shared" si="14"/>
        <v>2103.6600000000003</v>
      </c>
      <c r="R120" s="17">
        <v>250</v>
      </c>
      <c r="S120" s="18">
        <f t="shared" si="15"/>
        <v>3154.92</v>
      </c>
    </row>
    <row r="121" spans="1:19" ht="18" customHeight="1" x14ac:dyDescent="0.3">
      <c r="A121" s="5">
        <v>99</v>
      </c>
      <c r="B121" s="6">
        <v>9901349729</v>
      </c>
      <c r="C121" s="6" t="s">
        <v>256</v>
      </c>
      <c r="D121" s="19">
        <v>1565198</v>
      </c>
      <c r="E121" s="22" t="s">
        <v>98</v>
      </c>
      <c r="F121" s="22" t="s">
        <v>104</v>
      </c>
      <c r="G121" s="30">
        <v>1827151080114</v>
      </c>
      <c r="H121" s="50">
        <v>62436929</v>
      </c>
      <c r="I121" s="22">
        <v>3164072894</v>
      </c>
      <c r="J121" s="33" t="s">
        <v>117</v>
      </c>
      <c r="K121" s="52">
        <v>43101</v>
      </c>
      <c r="L121" s="52"/>
      <c r="M121" s="83">
        <v>363</v>
      </c>
      <c r="N121" s="82">
        <v>72.540000000000006</v>
      </c>
      <c r="O121" s="14">
        <f t="shared" si="13"/>
        <v>29</v>
      </c>
      <c r="P121" s="15">
        <v>801.26</v>
      </c>
      <c r="Q121" s="27">
        <f t="shared" si="14"/>
        <v>2103.6600000000003</v>
      </c>
      <c r="R121" s="17">
        <v>250</v>
      </c>
      <c r="S121" s="18">
        <f t="shared" si="15"/>
        <v>3154.92</v>
      </c>
    </row>
    <row r="122" spans="1:19" x14ac:dyDescent="0.3">
      <c r="A122" s="5">
        <v>100</v>
      </c>
      <c r="B122" s="6">
        <v>9901349730</v>
      </c>
      <c r="C122" s="6" t="s">
        <v>257</v>
      </c>
      <c r="D122" s="19">
        <v>1565199</v>
      </c>
      <c r="E122" s="22" t="s">
        <v>98</v>
      </c>
      <c r="F122" s="22" t="s">
        <v>104</v>
      </c>
      <c r="G122" s="30">
        <v>2176791880116</v>
      </c>
      <c r="H122" s="50">
        <v>11943777</v>
      </c>
      <c r="I122" s="22">
        <v>3287032867</v>
      </c>
      <c r="J122" s="33" t="s">
        <v>118</v>
      </c>
      <c r="K122" s="52">
        <v>43101</v>
      </c>
      <c r="L122" s="52"/>
      <c r="M122" s="83">
        <v>363</v>
      </c>
      <c r="N122" s="82">
        <v>72.540000000000006</v>
      </c>
      <c r="O122" s="14">
        <f t="shared" si="13"/>
        <v>29</v>
      </c>
      <c r="P122" s="15">
        <v>801.26</v>
      </c>
      <c r="Q122" s="27">
        <f t="shared" si="14"/>
        <v>2103.6600000000003</v>
      </c>
      <c r="R122" s="17">
        <v>250</v>
      </c>
      <c r="S122" s="18">
        <f t="shared" si="15"/>
        <v>3154.92</v>
      </c>
    </row>
    <row r="123" spans="1:19" ht="18" customHeight="1" x14ac:dyDescent="0.3">
      <c r="A123" s="5">
        <v>101</v>
      </c>
      <c r="B123" s="6">
        <v>9901355145</v>
      </c>
      <c r="C123" s="6" t="s">
        <v>258</v>
      </c>
      <c r="D123" s="19">
        <v>1565200</v>
      </c>
      <c r="E123" s="22" t="s">
        <v>98</v>
      </c>
      <c r="F123" s="22" t="s">
        <v>104</v>
      </c>
      <c r="G123" s="30">
        <v>1688497630114</v>
      </c>
      <c r="H123" s="50">
        <v>50416383</v>
      </c>
      <c r="I123" s="22">
        <v>3686024851</v>
      </c>
      <c r="J123" s="33" t="s">
        <v>119</v>
      </c>
      <c r="K123" s="52">
        <v>43101</v>
      </c>
      <c r="L123" s="52">
        <v>38718</v>
      </c>
      <c r="M123" s="83">
        <v>363</v>
      </c>
      <c r="N123" s="79">
        <v>72.540000000000006</v>
      </c>
      <c r="O123" s="14">
        <f t="shared" si="13"/>
        <v>29</v>
      </c>
      <c r="P123" s="15">
        <v>801.26</v>
      </c>
      <c r="Q123" s="27">
        <f t="shared" si="14"/>
        <v>2103.6600000000003</v>
      </c>
      <c r="R123" s="17">
        <v>250</v>
      </c>
      <c r="S123" s="18">
        <f t="shared" si="15"/>
        <v>3154.92</v>
      </c>
    </row>
    <row r="124" spans="1:19" x14ac:dyDescent="0.3">
      <c r="A124" s="5">
        <v>102</v>
      </c>
      <c r="B124" s="6">
        <v>9901495284</v>
      </c>
      <c r="C124" s="6" t="s">
        <v>255</v>
      </c>
      <c r="D124" s="19">
        <v>1565201</v>
      </c>
      <c r="E124" s="22" t="s">
        <v>98</v>
      </c>
      <c r="F124" s="22" t="s">
        <v>104</v>
      </c>
      <c r="G124" s="30">
        <v>3238796400512</v>
      </c>
      <c r="H124" s="50">
        <v>108487199</v>
      </c>
      <c r="I124" s="22">
        <v>3654023992</v>
      </c>
      <c r="J124" s="33" t="s">
        <v>120</v>
      </c>
      <c r="K124" s="52">
        <v>44138</v>
      </c>
      <c r="L124" s="52"/>
      <c r="M124" s="83">
        <v>363</v>
      </c>
      <c r="N124" s="79">
        <v>72.540000000000006</v>
      </c>
      <c r="O124" s="14">
        <f t="shared" si="13"/>
        <v>29</v>
      </c>
      <c r="P124" s="15">
        <v>801.26</v>
      </c>
      <c r="Q124" s="27">
        <f t="shared" si="14"/>
        <v>2103.6600000000003</v>
      </c>
      <c r="R124" s="17">
        <v>250</v>
      </c>
      <c r="S124" s="18">
        <f t="shared" si="15"/>
        <v>3154.92</v>
      </c>
    </row>
    <row r="125" spans="1:19" x14ac:dyDescent="0.3">
      <c r="A125" s="5">
        <v>103</v>
      </c>
      <c r="B125" s="6">
        <v>9901001049</v>
      </c>
      <c r="C125" s="6" t="s">
        <v>259</v>
      </c>
      <c r="D125" s="19">
        <v>1565202</v>
      </c>
      <c r="E125" s="22" t="s">
        <v>98</v>
      </c>
      <c r="F125" s="22" t="s">
        <v>104</v>
      </c>
      <c r="G125" s="30">
        <v>1841585320114</v>
      </c>
      <c r="H125" s="50">
        <v>59177802</v>
      </c>
      <c r="I125" s="22">
        <v>3164040395</v>
      </c>
      <c r="J125" s="33" t="s">
        <v>121</v>
      </c>
      <c r="K125" s="52">
        <v>43101</v>
      </c>
      <c r="L125" s="52"/>
      <c r="M125" s="83">
        <v>363</v>
      </c>
      <c r="N125" s="79">
        <v>72.540000000000006</v>
      </c>
      <c r="O125" s="14">
        <f t="shared" si="13"/>
        <v>29</v>
      </c>
      <c r="P125" s="15">
        <v>801.26</v>
      </c>
      <c r="Q125" s="27">
        <f t="shared" si="14"/>
        <v>2103.6600000000003</v>
      </c>
      <c r="R125" s="17">
        <v>250</v>
      </c>
      <c r="S125" s="18">
        <f t="shared" si="15"/>
        <v>3154.92</v>
      </c>
    </row>
    <row r="126" spans="1:19" x14ac:dyDescent="0.3">
      <c r="A126" s="5">
        <v>104</v>
      </c>
      <c r="B126" s="6">
        <v>9901451119</v>
      </c>
      <c r="C126" s="6" t="s">
        <v>264</v>
      </c>
      <c r="D126" s="19">
        <v>1565203</v>
      </c>
      <c r="E126" s="22" t="s">
        <v>98</v>
      </c>
      <c r="F126" s="22" t="s">
        <v>104</v>
      </c>
      <c r="G126" s="30">
        <v>1976165690114</v>
      </c>
      <c r="H126" s="50">
        <v>33963606</v>
      </c>
      <c r="I126" s="22">
        <v>3164080004</v>
      </c>
      <c r="J126" s="33" t="s">
        <v>122</v>
      </c>
      <c r="K126" s="52">
        <v>43409</v>
      </c>
      <c r="L126" s="52"/>
      <c r="M126" s="83">
        <v>363</v>
      </c>
      <c r="N126" s="79">
        <v>72.540000000000006</v>
      </c>
      <c r="O126" s="14">
        <f t="shared" si="13"/>
        <v>29</v>
      </c>
      <c r="P126" s="15">
        <v>801.26</v>
      </c>
      <c r="Q126" s="27">
        <f t="shared" si="14"/>
        <v>2103.6600000000003</v>
      </c>
      <c r="R126" s="17">
        <v>250</v>
      </c>
      <c r="S126" s="18">
        <f t="shared" si="15"/>
        <v>3154.92</v>
      </c>
    </row>
    <row r="127" spans="1:19" ht="18" customHeight="1" x14ac:dyDescent="0.3">
      <c r="A127" s="5">
        <v>105</v>
      </c>
      <c r="B127" s="6">
        <v>9901451097</v>
      </c>
      <c r="C127" s="6" t="s">
        <v>260</v>
      </c>
      <c r="D127" s="19">
        <v>1565204</v>
      </c>
      <c r="E127" s="22" t="s">
        <v>98</v>
      </c>
      <c r="F127" s="22" t="s">
        <v>104</v>
      </c>
      <c r="G127" s="30">
        <v>2131079960114</v>
      </c>
      <c r="H127" s="50">
        <v>103361715</v>
      </c>
      <c r="I127" s="22">
        <v>3164083996</v>
      </c>
      <c r="J127" s="6" t="s">
        <v>123</v>
      </c>
      <c r="K127" s="52">
        <v>43497</v>
      </c>
      <c r="L127" s="52"/>
      <c r="M127" s="83">
        <v>363</v>
      </c>
      <c r="N127" s="79">
        <v>72.540000000000006</v>
      </c>
      <c r="O127" s="14">
        <f t="shared" si="13"/>
        <v>29</v>
      </c>
      <c r="P127" s="15">
        <v>801.26</v>
      </c>
      <c r="Q127" s="27">
        <f t="shared" si="14"/>
        <v>2103.6600000000003</v>
      </c>
      <c r="R127" s="17">
        <v>250</v>
      </c>
      <c r="S127" s="18">
        <f t="shared" si="15"/>
        <v>3154.92</v>
      </c>
    </row>
    <row r="128" spans="1:19" x14ac:dyDescent="0.3">
      <c r="A128" s="5">
        <v>106</v>
      </c>
      <c r="B128" s="6">
        <v>9901433943</v>
      </c>
      <c r="C128" s="6" t="s">
        <v>261</v>
      </c>
      <c r="D128" s="19">
        <v>1565205</v>
      </c>
      <c r="E128" s="22" t="s">
        <v>98</v>
      </c>
      <c r="F128" s="6" t="s">
        <v>104</v>
      </c>
      <c r="G128" s="20">
        <v>1857322910512</v>
      </c>
      <c r="H128" s="50">
        <v>13761684</v>
      </c>
      <c r="I128" s="6">
        <v>3164079984</v>
      </c>
      <c r="J128" s="81" t="s">
        <v>124</v>
      </c>
      <c r="K128" s="52">
        <v>43101</v>
      </c>
      <c r="L128" s="52"/>
      <c r="M128" s="83">
        <v>363</v>
      </c>
      <c r="N128" s="79">
        <v>72.540000000000006</v>
      </c>
      <c r="O128" s="14">
        <f t="shared" si="13"/>
        <v>29</v>
      </c>
      <c r="P128" s="15">
        <v>801.26</v>
      </c>
      <c r="Q128" s="27">
        <f t="shared" si="14"/>
        <v>2103.6600000000003</v>
      </c>
      <c r="R128" s="17">
        <v>250</v>
      </c>
      <c r="S128" s="18">
        <f t="shared" si="15"/>
        <v>3154.92</v>
      </c>
    </row>
    <row r="129" spans="1:19" ht="17.25" customHeight="1" x14ac:dyDescent="0.3">
      <c r="A129" s="5">
        <v>107</v>
      </c>
      <c r="B129" s="6">
        <v>9901433916</v>
      </c>
      <c r="C129" s="6" t="s">
        <v>262</v>
      </c>
      <c r="D129" s="19">
        <v>1565206</v>
      </c>
      <c r="E129" s="22" t="s">
        <v>98</v>
      </c>
      <c r="F129" s="6" t="s">
        <v>104</v>
      </c>
      <c r="G129" s="20">
        <v>1928813610114</v>
      </c>
      <c r="H129" s="50">
        <v>55977685</v>
      </c>
      <c r="I129" s="6">
        <v>3216001695</v>
      </c>
      <c r="J129" s="22" t="s">
        <v>125</v>
      </c>
      <c r="K129" s="52">
        <v>37258</v>
      </c>
      <c r="L129" s="52">
        <v>37258</v>
      </c>
      <c r="M129" s="83">
        <v>363</v>
      </c>
      <c r="N129" s="79">
        <v>72.540000000000006</v>
      </c>
      <c r="O129" s="14">
        <f t="shared" si="13"/>
        <v>29</v>
      </c>
      <c r="P129" s="15">
        <v>801.26</v>
      </c>
      <c r="Q129" s="27">
        <f t="shared" si="14"/>
        <v>2103.6600000000003</v>
      </c>
      <c r="R129" s="17">
        <v>250</v>
      </c>
      <c r="S129" s="18">
        <f t="shared" si="15"/>
        <v>3154.92</v>
      </c>
    </row>
    <row r="130" spans="1:19" ht="17.25" customHeight="1" x14ac:dyDescent="0.3">
      <c r="A130" s="5">
        <v>108</v>
      </c>
      <c r="B130" s="6">
        <v>9901433961</v>
      </c>
      <c r="C130" s="6" t="s">
        <v>263</v>
      </c>
      <c r="D130" s="19">
        <v>1565207</v>
      </c>
      <c r="E130" s="22" t="s">
        <v>98</v>
      </c>
      <c r="F130" s="22" t="s">
        <v>104</v>
      </c>
      <c r="G130" s="54">
        <v>1911364170512</v>
      </c>
      <c r="H130" s="50">
        <v>64097846</v>
      </c>
      <c r="I130" s="55">
        <v>3216001916</v>
      </c>
      <c r="J130" s="22" t="s">
        <v>138</v>
      </c>
      <c r="K130" s="56">
        <v>44929</v>
      </c>
      <c r="L130" s="56">
        <v>44929</v>
      </c>
      <c r="M130" s="84"/>
      <c r="N130" s="79">
        <v>72.540000000000006</v>
      </c>
      <c r="O130" s="14">
        <f t="shared" si="13"/>
        <v>29</v>
      </c>
      <c r="P130" s="15">
        <v>801.26</v>
      </c>
      <c r="Q130" s="27">
        <f t="shared" si="14"/>
        <v>2103.6600000000003</v>
      </c>
      <c r="R130" s="17">
        <v>250</v>
      </c>
      <c r="S130" s="18">
        <f t="shared" si="15"/>
        <v>3154.92</v>
      </c>
    </row>
    <row r="131" spans="1:19" x14ac:dyDescent="0.3">
      <c r="A131" s="5">
        <v>109</v>
      </c>
      <c r="B131" s="6">
        <v>9901451092</v>
      </c>
      <c r="C131" s="6" t="s">
        <v>265</v>
      </c>
      <c r="D131" s="19">
        <v>1565208</v>
      </c>
      <c r="E131" s="22" t="s">
        <v>98</v>
      </c>
      <c r="F131" s="22" t="s">
        <v>104</v>
      </c>
      <c r="G131" s="30">
        <v>2147980112214</v>
      </c>
      <c r="H131" s="50">
        <v>77891678</v>
      </c>
      <c r="I131" s="22">
        <v>3164080169</v>
      </c>
      <c r="J131" s="33" t="s">
        <v>126</v>
      </c>
      <c r="K131" s="52">
        <v>43223</v>
      </c>
      <c r="L131" s="52"/>
      <c r="M131" s="83">
        <v>363</v>
      </c>
      <c r="N131" s="79">
        <v>72.540000000000006</v>
      </c>
      <c r="O131" s="14">
        <f t="shared" si="13"/>
        <v>29</v>
      </c>
      <c r="P131" s="15">
        <v>801.26</v>
      </c>
      <c r="Q131" s="27">
        <f t="shared" si="14"/>
        <v>2103.6600000000003</v>
      </c>
      <c r="R131" s="17">
        <v>250</v>
      </c>
      <c r="S131" s="18">
        <f t="shared" si="15"/>
        <v>3154.92</v>
      </c>
    </row>
    <row r="132" spans="1:19" x14ac:dyDescent="0.3">
      <c r="A132" s="5">
        <v>110</v>
      </c>
      <c r="B132" s="6">
        <v>9901433962</v>
      </c>
      <c r="C132" s="67" t="s">
        <v>266</v>
      </c>
      <c r="D132" s="19">
        <v>1565209</v>
      </c>
      <c r="E132" s="68" t="s">
        <v>98</v>
      </c>
      <c r="F132" s="68" t="s">
        <v>104</v>
      </c>
      <c r="G132" s="54">
        <v>2566762911505</v>
      </c>
      <c r="H132" s="50">
        <v>7260385</v>
      </c>
      <c r="I132" s="55">
        <v>3216001851</v>
      </c>
      <c r="J132" s="22" t="s">
        <v>141</v>
      </c>
      <c r="K132" s="56">
        <v>44929</v>
      </c>
      <c r="L132" s="56">
        <v>44929</v>
      </c>
      <c r="M132" s="85"/>
      <c r="N132" s="79">
        <v>72.540000000000006</v>
      </c>
      <c r="O132" s="14">
        <f t="shared" si="13"/>
        <v>29</v>
      </c>
      <c r="P132" s="15">
        <v>801.26</v>
      </c>
      <c r="Q132" s="27">
        <f t="shared" si="14"/>
        <v>2103.6600000000003</v>
      </c>
      <c r="R132" s="17">
        <v>250</v>
      </c>
      <c r="S132" s="18">
        <f t="shared" si="15"/>
        <v>3154.92</v>
      </c>
    </row>
    <row r="133" spans="1:19" x14ac:dyDescent="0.3">
      <c r="A133" s="5">
        <v>111</v>
      </c>
      <c r="B133" s="6">
        <v>9901545084</v>
      </c>
      <c r="C133" s="6" t="s">
        <v>267</v>
      </c>
      <c r="D133" s="19">
        <v>1565210</v>
      </c>
      <c r="E133" s="22" t="s">
        <v>98</v>
      </c>
      <c r="F133" s="22" t="s">
        <v>104</v>
      </c>
      <c r="G133" s="30">
        <v>3239083220512</v>
      </c>
      <c r="H133" s="50">
        <v>96914769</v>
      </c>
      <c r="I133" s="22">
        <v>3654026187</v>
      </c>
      <c r="J133" s="33" t="s">
        <v>127</v>
      </c>
      <c r="K133" s="59">
        <v>44564</v>
      </c>
      <c r="L133" s="59"/>
      <c r="M133" s="86">
        <f ca="1">TODAY()-K133</f>
        <v>764</v>
      </c>
      <c r="N133" s="82">
        <v>72.540000000000006</v>
      </c>
      <c r="O133" s="5">
        <f t="shared" si="13"/>
        <v>29</v>
      </c>
      <c r="P133" s="15">
        <v>801.26</v>
      </c>
      <c r="Q133" s="27">
        <f t="shared" si="14"/>
        <v>2103.6600000000003</v>
      </c>
      <c r="R133" s="17">
        <v>250</v>
      </c>
      <c r="S133" s="18">
        <f t="shared" si="15"/>
        <v>3154.92</v>
      </c>
    </row>
    <row r="134" spans="1:19" ht="18" customHeight="1" x14ac:dyDescent="0.3">
      <c r="A134" s="5">
        <v>112</v>
      </c>
      <c r="B134" s="6">
        <v>9901545088</v>
      </c>
      <c r="C134" s="6" t="s">
        <v>268</v>
      </c>
      <c r="D134" s="19">
        <v>1565211</v>
      </c>
      <c r="E134" s="22" t="s">
        <v>128</v>
      </c>
      <c r="F134" s="6" t="s">
        <v>104</v>
      </c>
      <c r="G134" s="20">
        <v>1693888400114</v>
      </c>
      <c r="H134" s="50">
        <v>51589214</v>
      </c>
      <c r="I134" s="6">
        <v>3164096234</v>
      </c>
      <c r="J134" s="22" t="s">
        <v>129</v>
      </c>
      <c r="K134" s="87">
        <v>44564</v>
      </c>
      <c r="L134" s="87"/>
      <c r="M134" s="86">
        <f ca="1">TODAY()-K134</f>
        <v>764</v>
      </c>
      <c r="N134" s="88">
        <v>72.540000000000006</v>
      </c>
      <c r="O134" s="5">
        <f t="shared" si="13"/>
        <v>29</v>
      </c>
      <c r="P134" s="15">
        <v>801.26</v>
      </c>
      <c r="Q134" s="42">
        <f>N134*O134</f>
        <v>2103.6600000000003</v>
      </c>
      <c r="R134" s="17">
        <v>250</v>
      </c>
      <c r="S134" s="18">
        <f t="shared" si="15"/>
        <v>3154.92</v>
      </c>
    </row>
    <row r="135" spans="1:19" ht="18" customHeight="1" thickBot="1" x14ac:dyDescent="0.35">
      <c r="C135" s="2"/>
      <c r="D135" s="41"/>
      <c r="E135" s="112"/>
      <c r="G135" s="113"/>
      <c r="H135" s="114"/>
      <c r="I135" s="2"/>
      <c r="J135" s="112"/>
      <c r="K135" s="115"/>
      <c r="L135" s="115"/>
      <c r="M135" s="116"/>
      <c r="N135" s="117"/>
      <c r="O135" s="118"/>
      <c r="P135" s="119"/>
      <c r="Q135" s="120"/>
      <c r="R135" s="121"/>
      <c r="S135" s="122"/>
    </row>
    <row r="136" spans="1:19" ht="18" thickBot="1" x14ac:dyDescent="0.35">
      <c r="A136" s="168" t="s">
        <v>42</v>
      </c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78"/>
      <c r="P136" s="177">
        <f>SUM(P100:P134)</f>
        <v>28044.09999999998</v>
      </c>
      <c r="Q136" s="43">
        <f>SUM(Q100:Q134)</f>
        <v>73773.180000000066</v>
      </c>
      <c r="R136" s="43">
        <f>SUM(R100:R134)</f>
        <v>8750</v>
      </c>
      <c r="S136" s="43">
        <f>SUM(S100:S134)</f>
        <v>110567.27999999996</v>
      </c>
    </row>
    <row r="137" spans="1:19" x14ac:dyDescent="0.3">
      <c r="A137" s="89"/>
      <c r="B137" s="89"/>
      <c r="C137" s="89"/>
      <c r="D137" s="89"/>
      <c r="E137" s="89"/>
      <c r="F137" s="89"/>
      <c r="G137" s="90"/>
      <c r="H137" s="89"/>
      <c r="I137" s="89"/>
      <c r="J137" s="89"/>
      <c r="K137" s="89"/>
      <c r="L137" s="89"/>
      <c r="M137" s="89"/>
      <c r="N137" s="89"/>
      <c r="O137" s="89"/>
      <c r="P137" s="91"/>
      <c r="Q137" s="91"/>
      <c r="R137" s="92"/>
      <c r="S137" s="92"/>
    </row>
    <row r="138" spans="1:19" ht="18" thickBot="1" x14ac:dyDescent="0.35">
      <c r="C138" s="2"/>
      <c r="E138" s="2"/>
      <c r="H138" s="2"/>
      <c r="I138" s="2"/>
      <c r="K138" s="2"/>
      <c r="L138" s="2"/>
      <c r="M138" s="2"/>
      <c r="N138" s="2"/>
      <c r="O138" s="2"/>
      <c r="P138" s="93"/>
      <c r="Q138" s="93"/>
      <c r="R138" s="94"/>
      <c r="S138" s="94"/>
    </row>
    <row r="139" spans="1:19" ht="18" customHeight="1" x14ac:dyDescent="0.3">
      <c r="A139" s="167"/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95"/>
      <c r="R139" s="182" t="s">
        <v>130</v>
      </c>
      <c r="S139" s="179"/>
    </row>
    <row r="140" spans="1:19" ht="49.2" customHeight="1" x14ac:dyDescent="0.3">
      <c r="A140" s="124"/>
      <c r="B140" s="124"/>
      <c r="C140" s="185"/>
      <c r="D140" s="185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95"/>
      <c r="R140" s="183"/>
      <c r="S140" s="179"/>
    </row>
    <row r="141" spans="1:19" ht="18" thickBot="1" x14ac:dyDescent="0.35">
      <c r="A141" s="186"/>
      <c r="B141" s="186"/>
      <c r="C141" s="186"/>
      <c r="D141" s="187"/>
      <c r="E141" s="186"/>
      <c r="F141" s="186"/>
      <c r="G141" s="186"/>
      <c r="H141" s="186"/>
      <c r="I141" s="186"/>
      <c r="J141" s="187"/>
      <c r="K141" s="186"/>
      <c r="L141" s="186"/>
      <c r="M141" s="186"/>
      <c r="N141" s="186"/>
      <c r="O141" s="186"/>
      <c r="P141" s="186"/>
      <c r="Q141" s="95"/>
      <c r="R141" s="184"/>
      <c r="S141" s="180"/>
    </row>
    <row r="142" spans="1:19" ht="18" thickBot="1" x14ac:dyDescent="0.35">
      <c r="A142" s="187"/>
      <c r="B142" s="187"/>
      <c r="C142" s="187"/>
      <c r="D142" s="187"/>
      <c r="E142" s="187"/>
      <c r="F142" s="187"/>
      <c r="G142" s="186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96">
        <f>S30+S92+S136</f>
        <v>353704.24000000005</v>
      </c>
      <c r="S142" s="181"/>
    </row>
    <row r="143" spans="1:19" x14ac:dyDescent="0.3">
      <c r="A143" s="44"/>
      <c r="B143" s="44"/>
      <c r="C143" s="44"/>
      <c r="D143" s="44"/>
      <c r="E143" s="45"/>
      <c r="F143" s="44"/>
      <c r="G143" s="45"/>
      <c r="H143" s="44"/>
      <c r="I143" s="44"/>
      <c r="J143" s="44"/>
      <c r="K143" s="45"/>
      <c r="L143" s="45"/>
      <c r="M143" s="45"/>
      <c r="N143" s="45"/>
      <c r="O143" s="188"/>
      <c r="P143" s="44"/>
      <c r="Q143" s="189"/>
      <c r="R143" s="97"/>
    </row>
  </sheetData>
  <sheetProtection algorithmName="SHA-512" hashValue="yH08Y5dEEf7tbIJP9TtzVQi0izUTSqaAiGLDhY7UOu+A+VtRazZ6vyAhsY5BNLDOUiRpHM0UNAoxGARb5R20fA==" saltValue="H0EeDbD3C9YiRsiGpXiJag==" spinCount="100000" sheet="1" formatCells="0" formatColumns="0" formatRows="0" insertColumns="0" insertRows="0" insertHyperlinks="0" deleteColumns="0" deleteRows="0" sort="0" autoFilter="0" pivotTables="0"/>
  <mergeCells count="69">
    <mergeCell ref="A1:E1"/>
    <mergeCell ref="C97:C99"/>
    <mergeCell ref="A35:A37"/>
    <mergeCell ref="B35:B37"/>
    <mergeCell ref="C35:C37"/>
    <mergeCell ref="E35:E37"/>
    <mergeCell ref="R139:R141"/>
    <mergeCell ref="E140:N140"/>
    <mergeCell ref="A34:S34"/>
    <mergeCell ref="A30:O30"/>
    <mergeCell ref="S97:S99"/>
    <mergeCell ref="I97:I99"/>
    <mergeCell ref="N97:N99"/>
    <mergeCell ref="O97:O99"/>
    <mergeCell ref="P97:P98"/>
    <mergeCell ref="Q97:Q98"/>
    <mergeCell ref="R97:R98"/>
    <mergeCell ref="A92:O92"/>
    <mergeCell ref="A96:S96"/>
    <mergeCell ref="A97:A99"/>
    <mergeCell ref="B97:B99"/>
    <mergeCell ref="Q35:Q36"/>
    <mergeCell ref="O35:O37"/>
    <mergeCell ref="M35:M37"/>
    <mergeCell ref="P35:P36"/>
    <mergeCell ref="E97:E99"/>
    <mergeCell ref="A139:N139"/>
    <mergeCell ref="O139:O140"/>
    <mergeCell ref="P139:P140"/>
    <mergeCell ref="A136:O136"/>
    <mergeCell ref="L97:L99"/>
    <mergeCell ref="J97:J99"/>
    <mergeCell ref="F35:F37"/>
    <mergeCell ref="L35:L37"/>
    <mergeCell ref="G97:G99"/>
    <mergeCell ref="A3:S3"/>
    <mergeCell ref="A4:A6"/>
    <mergeCell ref="B4:B6"/>
    <mergeCell ref="C4:C6"/>
    <mergeCell ref="E4:E6"/>
    <mergeCell ref="F4:F6"/>
    <mergeCell ref="G4:G6"/>
    <mergeCell ref="H4:H6"/>
    <mergeCell ref="I4:I6"/>
    <mergeCell ref="J4:J6"/>
    <mergeCell ref="K4:K6"/>
    <mergeCell ref="M4:M6"/>
    <mergeCell ref="N4:N6"/>
    <mergeCell ref="O4:O6"/>
    <mergeCell ref="L4:L6"/>
    <mergeCell ref="D4:D6"/>
    <mergeCell ref="D35:D37"/>
    <mergeCell ref="D97:D99"/>
    <mergeCell ref="M97:M99"/>
    <mergeCell ref="F97:F99"/>
    <mergeCell ref="H97:H99"/>
    <mergeCell ref="G35:G37"/>
    <mergeCell ref="H35:H37"/>
    <mergeCell ref="I35:I37"/>
    <mergeCell ref="J35:J37"/>
    <mergeCell ref="P4:P5"/>
    <mergeCell ref="Q4:Q5"/>
    <mergeCell ref="R4:R5"/>
    <mergeCell ref="S4:S6"/>
    <mergeCell ref="K97:K99"/>
    <mergeCell ref="K35:K37"/>
    <mergeCell ref="N35:N37"/>
    <mergeCell ref="R35:R36"/>
    <mergeCell ref="S35:S37"/>
  </mergeCells>
  <pageMargins left="0.23622047244094491" right="0.23622047244094491" top="0.74803149606299213" bottom="0.74803149606299213" header="0.31496062992125984" footer="0.31496062992125984"/>
  <pageSetup scale="35" fitToHeight="0" orientation="landscape" r:id="rId1"/>
  <headerFooter>
    <oddHeader xml:space="preserve">&amp;L&amp;G&amp;C&amp;"Century Gothic,Negrita"&amp;12AUTORIDAD PARA EL MANEJO SUSTENTABLE DE LA CUENCA Y DEL LAGO DE AMATITLÁN 
NÓMINA CORRESPONDIENTE AL MES DE DICIEMBRE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2024-02-06T23:36:55Z</dcterms:modified>
</cp:coreProperties>
</file>